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erez23\Box Sync\Cost Policy\External Services Mapping Process\"/>
    </mc:Choice>
  </mc:AlternateContent>
  <workbookProtection workbookAlgorithmName="SHA-512" workbookHashValue="bRLk95CwWmDfwyABs+PUeRq7TojkLbg5MmAAn3OrErJPTFAUP1KMtaypVGEgy+rsFWlXHV9bPOqsvC4DqjlqLw==" workbookSaltValue="wPl8g8cbSe1I+QUnDMsd6w==" workbookSpinCount="100000" lockStructure="1"/>
  <bookViews>
    <workbookView xWindow="0" yWindow="0" windowWidth="28800" windowHeight="12135"/>
  </bookViews>
  <sheets>
    <sheet name="(1) Revenue Service Rate Input" sheetId="1" r:id="rId1"/>
    <sheet name="(2) Final Rate Calculations" sheetId="2" r:id="rId2"/>
    <sheet name="References" sheetId="3" state="hidden" r:id="rId3"/>
  </sheets>
  <definedNames>
    <definedName name="_xlnm.Print_Area" localSheetId="0">'(1) Revenue Service Rate Input'!$A$1:$U$188</definedName>
    <definedName name="_xlnm.Print_Area" localSheetId="1">'(2) Final Rate Calculations'!$A$1:$L$132</definedName>
    <definedName name="_xlnm.Print_Titles" localSheetId="0">'(1) Revenue Service Rate Input'!$1:$4</definedName>
    <definedName name="_xlnm.Print_Titles" localSheetId="1">'(2) Final Rate Calculations'!$1:$8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2" l="1"/>
  <c r="J22" i="2"/>
  <c r="J19" i="2"/>
  <c r="J16" i="2"/>
  <c r="J13" i="2"/>
  <c r="N133" i="1"/>
  <c r="N103" i="1"/>
  <c r="J52" i="2" l="1"/>
  <c r="J87" i="2" l="1"/>
  <c r="F47" i="1"/>
  <c r="R42" i="1"/>
  <c r="O42" i="1"/>
  <c r="L42" i="1"/>
  <c r="I42" i="1"/>
  <c r="F42" i="1"/>
  <c r="R39" i="1"/>
  <c r="O39" i="1"/>
  <c r="L39" i="1"/>
  <c r="I39" i="1"/>
  <c r="F39" i="1"/>
  <c r="F37" i="1"/>
  <c r="I29" i="1"/>
  <c r="I30" i="1"/>
  <c r="I31" i="1"/>
  <c r="I32" i="1"/>
  <c r="I28" i="1"/>
  <c r="G29" i="1"/>
  <c r="G30" i="1"/>
  <c r="G31" i="1"/>
  <c r="G32" i="1"/>
  <c r="G28" i="1"/>
  <c r="L15" i="1"/>
  <c r="P15" i="1" s="1"/>
  <c r="L16" i="1"/>
  <c r="P16" i="1" s="1"/>
  <c r="L17" i="1"/>
  <c r="P17" i="1" s="1"/>
  <c r="L18" i="1"/>
  <c r="P18" i="1" s="1"/>
  <c r="L14" i="1"/>
  <c r="O14" i="1" s="1"/>
  <c r="O18" i="1"/>
  <c r="G63" i="2"/>
  <c r="G62" i="2"/>
  <c r="G64" i="2"/>
  <c r="G65" i="2"/>
  <c r="G61" i="2"/>
  <c r="R28" i="1" l="1"/>
  <c r="N18" i="1"/>
  <c r="N17" i="1"/>
  <c r="O17" i="1"/>
  <c r="O16" i="1"/>
  <c r="N14" i="1"/>
  <c r="O15" i="1"/>
  <c r="N16" i="1"/>
  <c r="N15" i="1"/>
  <c r="P14" i="1"/>
  <c r="I7" i="2"/>
  <c r="I6" i="2"/>
  <c r="D7" i="2"/>
  <c r="D6" i="2"/>
  <c r="J70" i="2"/>
  <c r="J36" i="2"/>
  <c r="J82" i="2" s="1"/>
  <c r="L7" i="2"/>
  <c r="L6" i="2"/>
  <c r="U146" i="1"/>
  <c r="L146" i="1"/>
  <c r="C146" i="1"/>
  <c r="U145" i="1"/>
  <c r="L145" i="1"/>
  <c r="C145" i="1"/>
  <c r="R14" i="1" l="1"/>
  <c r="B29" i="2"/>
  <c r="R18" i="1"/>
  <c r="R15" i="1" l="1"/>
  <c r="R16" i="1"/>
  <c r="R17" i="1"/>
  <c r="I123" i="1" l="1"/>
  <c r="I124" i="1"/>
  <c r="I125" i="1"/>
  <c r="I126" i="1"/>
  <c r="I127" i="1"/>
  <c r="I128" i="1"/>
  <c r="I122" i="1"/>
  <c r="I108" i="1"/>
  <c r="I109" i="1" l="1"/>
  <c r="I110" i="1"/>
  <c r="I111" i="1"/>
  <c r="I112" i="1"/>
  <c r="N56" i="1"/>
  <c r="I85" i="1"/>
  <c r="I86" i="1"/>
  <c r="I87" i="1"/>
  <c r="I88" i="1"/>
  <c r="I89" i="1"/>
  <c r="I90" i="1"/>
  <c r="I91" i="1"/>
  <c r="I92" i="1"/>
  <c r="I84" i="1"/>
  <c r="I73" i="1"/>
  <c r="I74" i="1"/>
  <c r="I75" i="1"/>
  <c r="I76" i="1"/>
  <c r="I77" i="1"/>
  <c r="I78" i="1"/>
  <c r="I79" i="1"/>
  <c r="I80" i="1"/>
  <c r="I81" i="1"/>
  <c r="I72" i="1"/>
  <c r="I62" i="1"/>
  <c r="I69" i="1"/>
  <c r="I68" i="1"/>
  <c r="I67" i="1"/>
  <c r="I66" i="1"/>
  <c r="I65" i="1"/>
  <c r="I64" i="1"/>
  <c r="I63" i="1"/>
  <c r="T85" i="1"/>
  <c r="T86" i="1"/>
  <c r="T87" i="1"/>
  <c r="T88" i="1"/>
  <c r="T89" i="1"/>
  <c r="T90" i="1"/>
  <c r="T91" i="1"/>
  <c r="T92" i="1"/>
  <c r="T84" i="1"/>
  <c r="T73" i="1"/>
  <c r="T74" i="1"/>
  <c r="T75" i="1"/>
  <c r="T76" i="1"/>
  <c r="T77" i="1"/>
  <c r="T78" i="1"/>
  <c r="T79" i="1"/>
  <c r="T80" i="1"/>
  <c r="T81" i="1"/>
  <c r="T72" i="1"/>
  <c r="T63" i="1"/>
  <c r="T64" i="1"/>
  <c r="T65" i="1"/>
  <c r="T66" i="1"/>
  <c r="T67" i="1"/>
  <c r="T68" i="1"/>
  <c r="T69" i="1"/>
  <c r="T62" i="1"/>
  <c r="F94" i="1"/>
  <c r="H94" i="1"/>
  <c r="N90" i="1"/>
  <c r="N91" i="1"/>
  <c r="N92" i="1"/>
  <c r="N67" i="1"/>
  <c r="N68" i="1"/>
  <c r="N69" i="1"/>
  <c r="K90" i="1"/>
  <c r="K91" i="1"/>
  <c r="K92" i="1"/>
  <c r="K67" i="1"/>
  <c r="K68" i="1"/>
  <c r="K69" i="1"/>
  <c r="K66" i="1"/>
  <c r="R68" i="1" l="1"/>
  <c r="R67" i="1"/>
  <c r="R91" i="1"/>
  <c r="R90" i="1"/>
  <c r="R92" i="1"/>
  <c r="I94" i="1"/>
  <c r="R69" i="1"/>
  <c r="U97" i="1" l="1"/>
  <c r="L97" i="1"/>
  <c r="C97" i="1"/>
  <c r="U96" i="1"/>
  <c r="L96" i="1"/>
  <c r="C96" i="1"/>
  <c r="U51" i="1"/>
  <c r="U50" i="1"/>
  <c r="L51" i="1"/>
  <c r="L50" i="1"/>
  <c r="C51" i="1"/>
  <c r="C50" i="1"/>
  <c r="N85" i="1"/>
  <c r="N86" i="1"/>
  <c r="N87" i="1"/>
  <c r="N88" i="1"/>
  <c r="N89" i="1"/>
  <c r="N84" i="1"/>
  <c r="K85" i="1"/>
  <c r="K86" i="1"/>
  <c r="K87" i="1"/>
  <c r="K88" i="1"/>
  <c r="K89" i="1"/>
  <c r="K84" i="1"/>
  <c r="N73" i="1"/>
  <c r="N74" i="1"/>
  <c r="N75" i="1"/>
  <c r="N76" i="1"/>
  <c r="N77" i="1"/>
  <c r="N78" i="1"/>
  <c r="N79" i="1"/>
  <c r="N80" i="1"/>
  <c r="N81" i="1"/>
  <c r="N72" i="1"/>
  <c r="K73" i="1"/>
  <c r="K74" i="1"/>
  <c r="K75" i="1"/>
  <c r="K76" i="1"/>
  <c r="K77" i="1"/>
  <c r="R77" i="1" s="1"/>
  <c r="K78" i="1"/>
  <c r="K79" i="1"/>
  <c r="K80" i="1"/>
  <c r="K81" i="1"/>
  <c r="K72" i="1"/>
  <c r="N63" i="1"/>
  <c r="N64" i="1"/>
  <c r="N65" i="1"/>
  <c r="N66" i="1"/>
  <c r="N62" i="1"/>
  <c r="K63" i="1"/>
  <c r="K64" i="1"/>
  <c r="K65" i="1"/>
  <c r="K62" i="1"/>
  <c r="R78" i="1" l="1"/>
  <c r="H56" i="1"/>
  <c r="R79" i="1"/>
  <c r="N108" i="1"/>
  <c r="N112" i="1"/>
  <c r="N109" i="1"/>
  <c r="N110" i="1"/>
  <c r="N111" i="1"/>
  <c r="P125" i="1"/>
  <c r="R125" i="1" s="1"/>
  <c r="T125" i="1" s="1"/>
  <c r="H103" i="1"/>
  <c r="P128" i="1"/>
  <c r="R128" i="1" s="1"/>
  <c r="T128" i="1" s="1"/>
  <c r="P122" i="1"/>
  <c r="R122" i="1" s="1"/>
  <c r="T122" i="1" s="1"/>
  <c r="H117" i="1"/>
  <c r="P126" i="1"/>
  <c r="R126" i="1" s="1"/>
  <c r="T126" i="1" s="1"/>
  <c r="P127" i="1"/>
  <c r="R127" i="1" s="1"/>
  <c r="T127" i="1" s="1"/>
  <c r="P123" i="1"/>
  <c r="R123" i="1" s="1"/>
  <c r="T123" i="1" s="1"/>
  <c r="P124" i="1"/>
  <c r="R124" i="1" s="1"/>
  <c r="T124" i="1" s="1"/>
  <c r="R85" i="1"/>
  <c r="R63" i="1"/>
  <c r="R80" i="1"/>
  <c r="R75" i="1"/>
  <c r="R86" i="1"/>
  <c r="R64" i="1"/>
  <c r="R76" i="1"/>
  <c r="R62" i="1"/>
  <c r="R87" i="1"/>
  <c r="R65" i="1"/>
  <c r="R72" i="1"/>
  <c r="R74" i="1"/>
  <c r="R84" i="1"/>
  <c r="R73" i="1"/>
  <c r="R89" i="1"/>
  <c r="R88" i="1"/>
  <c r="R81" i="1"/>
  <c r="K94" i="1"/>
  <c r="N94" i="1"/>
  <c r="R66" i="1"/>
  <c r="P111" i="1" l="1"/>
  <c r="T111" i="1" s="1"/>
  <c r="R111" i="1"/>
  <c r="R110" i="1"/>
  <c r="P110" i="1"/>
  <c r="T110" i="1" s="1"/>
  <c r="R108" i="1"/>
  <c r="P108" i="1"/>
  <c r="T108" i="1" s="1"/>
  <c r="P109" i="1"/>
  <c r="T109" i="1" s="1"/>
  <c r="R109" i="1"/>
  <c r="P112" i="1"/>
  <c r="T112" i="1" s="1"/>
  <c r="R112" i="1"/>
  <c r="R94" i="1"/>
  <c r="J18" i="2" s="1"/>
  <c r="J21" i="2" l="1"/>
  <c r="I47" i="1"/>
  <c r="L47" i="1"/>
  <c r="O47" i="1"/>
  <c r="R47" i="1"/>
  <c r="R37" i="1"/>
  <c r="O37" i="1"/>
  <c r="L37" i="1"/>
  <c r="I37" i="1"/>
  <c r="R35" i="1"/>
  <c r="O35" i="1"/>
  <c r="R34" i="1"/>
  <c r="O34" i="1"/>
  <c r="L35" i="1"/>
  <c r="L34" i="1"/>
  <c r="I35" i="1"/>
  <c r="I34" i="1"/>
  <c r="F35" i="1"/>
  <c r="F34" i="1"/>
  <c r="N23" i="1"/>
  <c r="L29" i="1"/>
  <c r="L139" i="1" s="1"/>
  <c r="L32" i="1"/>
  <c r="L142" i="1" s="1"/>
  <c r="L28" i="1"/>
  <c r="L138" i="1" s="1"/>
  <c r="B29" i="1"/>
  <c r="B139" i="1" s="1"/>
  <c r="B30" i="1"/>
  <c r="B140" i="1" s="1"/>
  <c r="B31" i="1"/>
  <c r="B141" i="1" s="1"/>
  <c r="B32" i="1"/>
  <c r="B142" i="1" s="1"/>
  <c r="B28" i="1"/>
  <c r="B138" i="1" s="1"/>
  <c r="U15" i="1"/>
  <c r="H139" i="1" s="1"/>
  <c r="U16" i="1"/>
  <c r="H140" i="1" s="1"/>
  <c r="U17" i="1"/>
  <c r="H141" i="1" s="1"/>
  <c r="U18" i="1"/>
  <c r="H142" i="1" s="1"/>
  <c r="K142" i="1" l="1"/>
  <c r="K139" i="1"/>
  <c r="F48" i="1"/>
  <c r="O48" i="1"/>
  <c r="R31" i="1"/>
  <c r="R30" i="1"/>
  <c r="L31" i="1"/>
  <c r="L141" i="1" s="1"/>
  <c r="K141" i="1" s="1"/>
  <c r="R48" i="1"/>
  <c r="P28" i="1"/>
  <c r="P138" i="1" s="1"/>
  <c r="T138" i="1" s="1"/>
  <c r="L48" i="1"/>
  <c r="L30" i="1"/>
  <c r="L140" i="1" s="1"/>
  <c r="K140" i="1" s="1"/>
  <c r="P31" i="1"/>
  <c r="P141" i="1" s="1"/>
  <c r="N141" i="1" s="1"/>
  <c r="P30" i="1"/>
  <c r="P140" i="1" s="1"/>
  <c r="N140" i="1" s="1"/>
  <c r="R29" i="1"/>
  <c r="P29" i="1"/>
  <c r="P139" i="1" s="1"/>
  <c r="T139" i="1" s="1"/>
  <c r="I48" i="1"/>
  <c r="P32" i="1"/>
  <c r="P142" i="1" s="1"/>
  <c r="T142" i="1" s="1"/>
  <c r="R32" i="1"/>
  <c r="R140" i="1" l="1"/>
  <c r="N139" i="1"/>
  <c r="R139" i="1" s="1"/>
  <c r="N142" i="1"/>
  <c r="R142" i="1" s="1"/>
  <c r="R141" i="1"/>
  <c r="T141" i="1"/>
  <c r="T140" i="1"/>
  <c r="U14" i="1"/>
  <c r="H138" i="1" s="1"/>
  <c r="K138" i="1" s="1"/>
  <c r="N138" i="1" l="1"/>
  <c r="R138" i="1" s="1"/>
  <c r="J15" i="2" s="1"/>
  <c r="J24" i="2" s="1"/>
  <c r="J78" i="2" l="1"/>
  <c r="J57" i="2"/>
  <c r="J44" i="2"/>
  <c r="J47" i="2" l="1"/>
  <c r="J79" i="2"/>
  <c r="J80" i="2" s="1"/>
  <c r="J50" i="2" l="1"/>
  <c r="J51" i="2"/>
  <c r="J86" i="2" l="1"/>
  <c r="J69" i="2"/>
  <c r="J85" i="2"/>
  <c r="J68" i="2"/>
  <c r="J72" i="2" l="1"/>
  <c r="J74" i="2" s="1"/>
</calcChain>
</file>

<file path=xl/sharedStrings.xml><?xml version="1.0" encoding="utf-8"?>
<sst xmlns="http://schemas.openxmlformats.org/spreadsheetml/2006/main" count="360" uniqueCount="224">
  <si>
    <t>University of California, Merced</t>
  </si>
  <si>
    <t>PART A: REVENUE SERVICE INFORMATION</t>
  </si>
  <si>
    <t>Employee</t>
  </si>
  <si>
    <t>1).</t>
  </si>
  <si>
    <t>2).</t>
  </si>
  <si>
    <t>3).</t>
  </si>
  <si>
    <t>4).</t>
  </si>
  <si>
    <t>5).</t>
  </si>
  <si>
    <t>Title</t>
  </si>
  <si>
    <t>(Less) Benefit Hours</t>
  </si>
  <si>
    <t>Total Available Hours</t>
  </si>
  <si>
    <t>% Effort to Service</t>
  </si>
  <si>
    <t>Vacation</t>
  </si>
  <si>
    <t>Sick</t>
  </si>
  <si>
    <t>Holiday</t>
  </si>
  <si>
    <t>Hours/
Year</t>
  </si>
  <si>
    <t>Service:</t>
  </si>
  <si>
    <t>Hours to Service</t>
  </si>
  <si>
    <t>Cost Standards &amp; Policy</t>
  </si>
  <si>
    <t>PART C: EMPLOYEE ALLOCATIONS TO SERVICE ACTIVITY</t>
  </si>
  <si>
    <t>Total Hours to be Allocated</t>
  </si>
  <si>
    <t>Current Allocations</t>
  </si>
  <si>
    <t>% Time</t>
  </si>
  <si>
    <t>Service Time</t>
  </si>
  <si>
    <t>Service Start:</t>
  </si>
  <si>
    <t>Service End:</t>
  </si>
  <si>
    <t>Administrative Hours</t>
  </si>
  <si>
    <t>Remaining Allocation</t>
  </si>
  <si>
    <t>Name of Lead/Faculty:</t>
  </si>
  <si>
    <t>Hours on Service Line Activities</t>
  </si>
  <si>
    <t>Total Direct Service Line Hours</t>
  </si>
  <si>
    <t>Breakdown of Total Direct Hours</t>
  </si>
  <si>
    <t>Agreement No:</t>
  </si>
  <si>
    <t>Providing Direct Services per Agreement</t>
  </si>
  <si>
    <t>Non-Service/
Admin. Time</t>
  </si>
  <si>
    <t>Direct Service Hours</t>
  </si>
  <si>
    <t>Hours on Non-Service Activities</t>
  </si>
  <si>
    <t>Non-Service/Administrative Hours</t>
  </si>
  <si>
    <t>Breakdown of Non-Service Hours</t>
  </si>
  <si>
    <t>Supervision/Facility Management</t>
  </si>
  <si>
    <t>Other time away from providing service</t>
  </si>
  <si>
    <t>Sum of Non-Service Hours Breakdown</t>
  </si>
  <si>
    <t>Are All Hours Allocated?</t>
  </si>
  <si>
    <t>Revenue Service Agreement Rate Worksheet</t>
  </si>
  <si>
    <t>Non-Labor Expense Category</t>
  </si>
  <si>
    <t>Projected Expense</t>
  </si>
  <si>
    <t>Non-Inventorial Equipment Under $5,000</t>
  </si>
  <si>
    <t>Supplies &amp; Materials</t>
  </si>
  <si>
    <t>6).</t>
  </si>
  <si>
    <t>7).</t>
  </si>
  <si>
    <t>8).</t>
  </si>
  <si>
    <t>9).</t>
  </si>
  <si>
    <t>10).</t>
  </si>
  <si>
    <t>Other (please describe)</t>
  </si>
  <si>
    <t>PART D: NON-PERSONNEL COSTS</t>
  </si>
  <si>
    <t>Equipment Tag ID</t>
  </si>
  <si>
    <t>Allocable Cost</t>
  </si>
  <si>
    <t>%</t>
  </si>
  <si>
    <t>% to Ext. Services</t>
  </si>
  <si>
    <t>% UCM Use</t>
  </si>
  <si>
    <t>For the period of</t>
  </si>
  <si>
    <t>TOTAL NON-PERSONNEL COSTS</t>
  </si>
  <si>
    <t>Equipment Description</t>
  </si>
  <si>
    <t>Manufacturer</t>
  </si>
  <si>
    <t>Existing Equipment</t>
  </si>
  <si>
    <t>Building</t>
  </si>
  <si>
    <t>Primary Location:</t>
  </si>
  <si>
    <t>Total Cost</t>
  </si>
  <si>
    <t>% Allocated</t>
  </si>
  <si>
    <t>PART E: INVENTORIAL EQUIPMENT GREATER THAN $5,000</t>
  </si>
  <si>
    <t>Equipment Information</t>
  </si>
  <si>
    <t>Useful Life</t>
  </si>
  <si>
    <t>Costs to be allocated to External Services</t>
  </si>
  <si>
    <t>Inventorial Equipment</t>
  </si>
  <si>
    <t>PART F: EQUIPMENT SERVICE CONTRACTS</t>
  </si>
  <si>
    <t>Equip. Tag ID</t>
  </si>
  <si>
    <t>Service Contract Vendor</t>
  </si>
  <si>
    <t>End</t>
  </si>
  <si>
    <t>Start</t>
  </si>
  <si>
    <t>Service Contract Period</t>
  </si>
  <si>
    <t>% Allocable</t>
  </si>
  <si>
    <t>Costs to be Allocated to External Services</t>
  </si>
  <si>
    <t>Equipment Service Contract Information</t>
  </si>
  <si>
    <t>PART G: EMPLOYEE SALARIES &amp; BENEFITS</t>
  </si>
  <si>
    <t>Personnel</t>
  </si>
  <si>
    <t>Total Base Salary</t>
  </si>
  <si>
    <t>% Salary</t>
  </si>
  <si>
    <t>Benefits Rate</t>
  </si>
  <si>
    <t>Billable Hrs.</t>
  </si>
  <si>
    <t>Salary &amp; Benefits</t>
  </si>
  <si>
    <t>Total UCM Appt. Time</t>
  </si>
  <si>
    <t>Campus Facilities</t>
  </si>
  <si>
    <t>Room No.</t>
  </si>
  <si>
    <t>Cubical/
Station</t>
  </si>
  <si>
    <t>Space Description</t>
  </si>
  <si>
    <t>Notes</t>
  </si>
  <si>
    <t>Additional Notes or Comments</t>
  </si>
  <si>
    <t>Revenue Service Agreement Rate Computations</t>
  </si>
  <si>
    <t>from Part G, Employee Salaries &amp; Benefits</t>
  </si>
  <si>
    <t>Allocation to Service</t>
  </si>
  <si>
    <t>from Part D, Non-Personnel Costs</t>
  </si>
  <si>
    <t>from Part E, Inventorial Equipment, and Part F, Equipment Service Contracts</t>
  </si>
  <si>
    <t>UTILIZATION</t>
  </si>
  <si>
    <t>Billing Basis (hours, units, measures, samples, etc.)</t>
  </si>
  <si>
    <t>RATE CALCULATION</t>
  </si>
  <si>
    <t>RECONCILIATION TO BUDGETS</t>
  </si>
  <si>
    <t>Total Expense Budget on Chartstrings(s):</t>
  </si>
  <si>
    <t>FAU #1:</t>
  </si>
  <si>
    <t>FAU #2:</t>
  </si>
  <si>
    <t>FAU #3:</t>
  </si>
  <si>
    <t>FAU #4:</t>
  </si>
  <si>
    <t>FAU #5:</t>
  </si>
  <si>
    <t>Projected Revenue from External Services</t>
  </si>
  <si>
    <t>Net Income (Net Loss)</t>
  </si>
  <si>
    <t>T - P</t>
  </si>
  <si>
    <t>(A)</t>
  </si>
  <si>
    <t>(B)</t>
  </si>
  <si>
    <t>(C)</t>
  </si>
  <si>
    <t>Salaries, Wages, &amp; Fringe Benefits</t>
  </si>
  <si>
    <t>Non-Labor Expenses</t>
  </si>
  <si>
    <t>Capital Equipment &amp; Service Contract Expenses</t>
  </si>
  <si>
    <t>Total Cost in Rate Calculations</t>
  </si>
  <si>
    <t>(E)</t>
  </si>
  <si>
    <t>(F)</t>
  </si>
  <si>
    <t>(G)</t>
  </si>
  <si>
    <t>Total Projected Utilization</t>
  </si>
  <si>
    <t>(J)</t>
  </si>
  <si>
    <t>Calculated Billing Rate of Direct Costs for External Service</t>
  </si>
  <si>
    <t>(K)</t>
  </si>
  <si>
    <t>Total Direct and Indirect Costs</t>
  </si>
  <si>
    <t>(M)</t>
  </si>
  <si>
    <t>(N)</t>
  </si>
  <si>
    <t>(O)</t>
  </si>
  <si>
    <t>Approved Institutional Indirect Cost Rate</t>
  </si>
  <si>
    <t>External Academic Users</t>
  </si>
  <si>
    <t>External Commercial Users</t>
  </si>
  <si>
    <t>Other External User</t>
  </si>
  <si>
    <t>Total Expenses</t>
  </si>
  <si>
    <t>Total Projected Revenue</t>
  </si>
  <si>
    <t>Account</t>
  </si>
  <si>
    <t>Cost Center</t>
  </si>
  <si>
    <t>Fund</t>
  </si>
  <si>
    <t>Fund Type</t>
  </si>
  <si>
    <t>Fund Class: Current</t>
  </si>
  <si>
    <t>Fund Min</t>
  </si>
  <si>
    <t>Fund Max</t>
  </si>
  <si>
    <t>00045</t>
  </si>
  <si>
    <t>00190</t>
  </si>
  <si>
    <t>Agency</t>
  </si>
  <si>
    <t>04184</t>
  </si>
  <si>
    <t>09599</t>
  </si>
  <si>
    <t>13023</t>
  </si>
  <si>
    <t>16092</t>
  </si>
  <si>
    <t>Undefined</t>
  </si>
  <si>
    <t>18022</t>
  </si>
  <si>
    <t>18999</t>
  </si>
  <si>
    <t>19900</t>
  </si>
  <si>
    <t>19995</t>
  </si>
  <si>
    <t>State Contracts</t>
  </si>
  <si>
    <t>Endowments &amp; Similar</t>
  </si>
  <si>
    <t>General Funds</t>
  </si>
  <si>
    <t>20000</t>
  </si>
  <si>
    <t>20397</t>
  </si>
  <si>
    <t>Tuition &amp; Fees</t>
  </si>
  <si>
    <t>20940</t>
  </si>
  <si>
    <t>Local Government</t>
  </si>
  <si>
    <t>21101</t>
  </si>
  <si>
    <t>33001</t>
  </si>
  <si>
    <t>Federal Funds</t>
  </si>
  <si>
    <t>34184</t>
  </si>
  <si>
    <t>39799</t>
  </si>
  <si>
    <t>39800</t>
  </si>
  <si>
    <t>59999</t>
  </si>
  <si>
    <t>60005</t>
  </si>
  <si>
    <t>65999</t>
  </si>
  <si>
    <t>Sales/Svcs. - Edu. Activities</t>
  </si>
  <si>
    <t>Other Sources</t>
  </si>
  <si>
    <t>70005</t>
  </si>
  <si>
    <t>74997</t>
  </si>
  <si>
    <t>Auxiliary Enterprises</t>
  </si>
  <si>
    <t>75040</t>
  </si>
  <si>
    <t>75997</t>
  </si>
  <si>
    <t>Reserves</t>
  </si>
  <si>
    <t>20999</t>
  </si>
  <si>
    <t>66010</t>
  </si>
  <si>
    <t>69999</t>
  </si>
  <si>
    <t>PART B: EFFORT BILLABLE HOURS FOR UNIVERSITY EMPLOYEES</t>
  </si>
  <si>
    <t>*As of 3/14/2016</t>
  </si>
  <si>
    <t>Student Status Dropdown</t>
  </si>
  <si>
    <t>Yes</t>
  </si>
  <si>
    <t>No</t>
  </si>
  <si>
    <t>Student Employee</t>
  </si>
  <si>
    <t>Private Gifts/C&amp;Gs</t>
  </si>
  <si>
    <t>(D) = A + B + C</t>
  </si>
  <si>
    <t>(H) = E + F + G</t>
  </si>
  <si>
    <t>(I) = D ÷ H</t>
  </si>
  <si>
    <t>(L) = I + J + K</t>
  </si>
  <si>
    <t>(P) = D</t>
  </si>
  <si>
    <t>(Q) = E * M</t>
  </si>
  <si>
    <t>(R) = F * N</t>
  </si>
  <si>
    <t>(S) = G * O</t>
  </si>
  <si>
    <t>(T) = Q + R + S</t>
  </si>
  <si>
    <t>Total Direct Costs</t>
  </si>
  <si>
    <t>Total Indirect Costs</t>
  </si>
  <si>
    <t>Total Costs</t>
  </si>
  <si>
    <t>Indirect Costs to be Included in Billing Rate</t>
  </si>
  <si>
    <t>Other External Users</t>
  </si>
  <si>
    <t>Service Agreement Billing Basis</t>
  </si>
  <si>
    <t>Proposed Billing Rate for External Service</t>
  </si>
  <si>
    <t>Proposed Billing Rates</t>
  </si>
  <si>
    <t>SERVICE AGREEMENT RATE SUMMARY</t>
  </si>
  <si>
    <t>Is the proposed service provided by a commercial source?</t>
  </si>
  <si>
    <t>Commercial Source Drowpdown</t>
  </si>
  <si>
    <t xml:space="preserve">     If Yes, please complete the information below</t>
  </si>
  <si>
    <t>Please provide the name of the commercial source(s) and the rate associated with the proposed service.</t>
  </si>
  <si>
    <t>COMMERCIAL SOURCES CERTIFICATION</t>
  </si>
  <si>
    <t>Commercial Source</t>
  </si>
  <si>
    <t>Rate</t>
  </si>
  <si>
    <t>Basis</t>
  </si>
  <si>
    <t>Per APM-020, "University laboratories, bureaus and facilities are not to be used for tests, studies, or investigations of a purely commercial character,…except when it is shown conclusively that satisfactory facilities for such services do not exist elsewhere."  Further, such services should fall within the University's mission of Research and Instruction and should not be in competition with any commercial sources.</t>
  </si>
  <si>
    <t>Please provide a list of commercial sources currently available that provide a similar or identical type of service.  If there are no commercial sources that offer this type of service, please select "No" from the drop-down below.</t>
  </si>
  <si>
    <t>DIRECT SERVICE AGREEMENT EXPENSES IN AGGREGATE</t>
  </si>
  <si>
    <t>Other Amount (per unit)</t>
  </si>
  <si>
    <t>PART H: FACILITIES AND EXISTING EQUIPMENT UTILIZED TO CONDUCT REVENUE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</si>
</sst>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164" formatCode="0_);[Red]\(0\)"/>
    <numFmt numFmtId="165" formatCode="m/d/yy;@"/>
    <numFmt numFmtId="166" formatCode="0.0%"/>
  </numFmts>
  <fonts count="10" x14ac:knownFonts="1">
    <font>
      <sz val="11"/>
      <color theme="1"/>
      <name val="Calibri"/>
      <family val="2"/>
      <scheme val="minor"/>
    </font>
    <font>
      <b/>
      <sz val="10"/>
      <color theme="1"/>
      <name val="Times New Roman"/>
      <family val="1"/>
    </font>
    <font>
      <sz val="8"/>
      <color theme="1"/>
      <name val="Times New Roman"/>
      <family val="1"/>
    </font>
    <font>
      <b/>
      <sz val="8"/>
      <color theme="1"/>
      <name val="Times New Roman"/>
      <family val="1"/>
    </font>
    <font>
      <i/>
      <sz val="8"/>
      <color theme="1"/>
      <name val="Times New Roman"/>
      <family val="1"/>
    </font>
    <font>
      <b/>
      <i/>
      <sz val="8"/>
      <color theme="1"/>
      <name val="Times New Roman"/>
      <family val="1"/>
    </font>
    <font>
      <u/>
      <sz val="8"/>
      <color theme="1"/>
      <name val="Times New Roman"/>
      <family val="1"/>
    </font>
    <font>
      <b/>
      <u/>
      <sz val="8"/>
      <color theme="1"/>
      <name val="Times New Roman"/>
      <family val="1"/>
    </font>
    <font>
      <b/>
      <sz val="8"/>
      <name val="Times New Roman"/>
      <family val="1"/>
    </font>
    <font>
      <i/>
      <u/>
      <sz val="8"/>
      <color theme="1"/>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auto="1"/>
      </top>
      <bottom style="double">
        <color auto="1"/>
      </bottom>
      <diagonal/>
    </border>
    <border>
      <left style="thin">
        <color theme="0" tint="-0.24994659260841701"/>
      </left>
      <right/>
      <top/>
      <bottom/>
      <diagonal/>
    </border>
  </borders>
  <cellStyleXfs count="1">
    <xf numFmtId="0" fontId="0" fillId="0" borderId="0"/>
  </cellStyleXfs>
  <cellXfs count="218">
    <xf numFmtId="0" fontId="0" fillId="0" borderId="0" xfId="0"/>
    <xf numFmtId="0" fontId="2" fillId="0" borderId="0" xfId="0" applyFont="1"/>
    <xf numFmtId="0" fontId="3" fillId="0" borderId="1" xfId="0" applyFont="1" applyBorder="1"/>
    <xf numFmtId="0" fontId="2" fillId="0" borderId="1" xfId="0" applyFont="1" applyBorder="1"/>
    <xf numFmtId="0" fontId="3" fillId="0" borderId="0" xfId="0" applyFont="1"/>
    <xf numFmtId="0" fontId="3" fillId="0" borderId="0" xfId="0" applyFont="1" applyBorder="1"/>
    <xf numFmtId="0" fontId="2" fillId="0" borderId="0" xfId="0" applyFont="1" applyBorder="1"/>
    <xf numFmtId="0" fontId="2" fillId="0" borderId="3" xfId="0" applyFont="1" applyBorder="1"/>
    <xf numFmtId="0" fontId="4" fillId="0" borderId="0" xfId="0" quotePrefix="1" applyFont="1"/>
    <xf numFmtId="164" fontId="2" fillId="0" borderId="0" xfId="0" applyNumberFormat="1" applyFont="1"/>
    <xf numFmtId="0" fontId="2" fillId="0" borderId="2" xfId="0" applyFont="1" applyBorder="1"/>
    <xf numFmtId="0" fontId="4" fillId="0" borderId="4"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wrapText="1"/>
    </xf>
    <xf numFmtId="0" fontId="4" fillId="0" borderId="0" xfId="0" applyFont="1" applyBorder="1" applyAlignment="1">
      <alignment horizontal="center"/>
    </xf>
    <xf numFmtId="0" fontId="2" fillId="0" borderId="0" xfId="0" applyFont="1" applyAlignment="1"/>
    <xf numFmtId="0" fontId="4" fillId="0" borderId="0" xfId="0" applyFont="1" applyBorder="1" applyAlignment="1">
      <alignment vertical="center"/>
    </xf>
    <xf numFmtId="0" fontId="4" fillId="0" borderId="0" xfId="0" applyFont="1"/>
    <xf numFmtId="0" fontId="4" fillId="0" borderId="0" xfId="0" applyFont="1" applyBorder="1" applyAlignment="1">
      <alignment horizontal="center" vertical="center" wrapText="1"/>
    </xf>
    <xf numFmtId="0" fontId="2" fillId="0" borderId="0" xfId="0" applyFont="1" applyBorder="1" applyAlignment="1"/>
    <xf numFmtId="0" fontId="3" fillId="0" borderId="13" xfId="0" applyFont="1" applyBorder="1"/>
    <xf numFmtId="0" fontId="2" fillId="0" borderId="13" xfId="0" applyFont="1" applyBorder="1"/>
    <xf numFmtId="0" fontId="6" fillId="0" borderId="0" xfId="0" applyFont="1"/>
    <xf numFmtId="0" fontId="7" fillId="0" borderId="0" xfId="0" applyFont="1"/>
    <xf numFmtId="0" fontId="5" fillId="0" borderId="0" xfId="0" applyFont="1"/>
    <xf numFmtId="0" fontId="5" fillId="0" borderId="0" xfId="0" applyFont="1" applyAlignment="1">
      <alignment horizontal="right"/>
    </xf>
    <xf numFmtId="0" fontId="2" fillId="0" borderId="0" xfId="0" applyFont="1" applyAlignment="1">
      <alignment horizontal="center"/>
    </xf>
    <xf numFmtId="0" fontId="4" fillId="0" borderId="4" xfId="0" applyFont="1" applyBorder="1" applyAlignment="1">
      <alignment horizontal="center" wrapText="1"/>
    </xf>
    <xf numFmtId="0" fontId="2" fillId="0" borderId="0" xfId="0" applyFont="1" applyFill="1" applyBorder="1" applyAlignment="1"/>
    <xf numFmtId="0" fontId="2" fillId="0" borderId="0" xfId="0" applyFont="1" applyAlignment="1">
      <alignment horizontal="center" vertical="center"/>
    </xf>
    <xf numFmtId="0" fontId="2" fillId="0" borderId="0" xfId="0" quotePrefix="1" applyFont="1"/>
    <xf numFmtId="0" fontId="3" fillId="0" borderId="0" xfId="0" quotePrefix="1" applyFont="1"/>
    <xf numFmtId="42" fontId="2" fillId="0" borderId="0" xfId="0" applyNumberFormat="1" applyFont="1" applyBorder="1"/>
    <xf numFmtId="9" fontId="2" fillId="0" borderId="0" xfId="0" applyNumberFormat="1" applyFont="1"/>
    <xf numFmtId="0" fontId="3" fillId="0" borderId="0" xfId="0" applyFont="1" applyAlignment="1"/>
    <xf numFmtId="0" fontId="4" fillId="0" borderId="4" xfId="0" applyFont="1" applyBorder="1" applyAlignment="1">
      <alignment horizontal="center"/>
    </xf>
    <xf numFmtId="0" fontId="4" fillId="0" borderId="0" xfId="0" quotePrefix="1" applyFont="1" applyFill="1" applyBorder="1"/>
    <xf numFmtId="49" fontId="2" fillId="0" borderId="0" xfId="0" applyNumberFormat="1" applyFont="1" applyFill="1" applyBorder="1" applyAlignment="1"/>
    <xf numFmtId="0" fontId="3" fillId="0" borderId="14" xfId="0" applyFont="1" applyFill="1" applyBorder="1" applyAlignment="1">
      <alignment vertical="center"/>
    </xf>
    <xf numFmtId="0" fontId="4"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xf>
    <xf numFmtId="0" fontId="4" fillId="0" borderId="0" xfId="0" applyFont="1" applyAlignment="1">
      <alignment horizontal="center"/>
    </xf>
    <xf numFmtId="0" fontId="4" fillId="0" borderId="0" xfId="0" applyFont="1" applyBorder="1"/>
    <xf numFmtId="0" fontId="3" fillId="0" borderId="0" xfId="0" applyFont="1" applyFill="1" applyBorder="1" applyAlignment="1">
      <alignment vertical="center"/>
    </xf>
    <xf numFmtId="0" fontId="4" fillId="0" borderId="0" xfId="0" applyFont="1" applyBorder="1" applyAlignment="1"/>
    <xf numFmtId="0" fontId="3" fillId="0" borderId="0" xfId="0" quotePrefix="1" applyFont="1" applyFill="1" applyBorder="1"/>
    <xf numFmtId="0" fontId="4" fillId="0" borderId="4" xfId="0" applyFont="1" applyFill="1" applyBorder="1" applyAlignment="1">
      <alignment horizontal="center"/>
    </xf>
    <xf numFmtId="0" fontId="4" fillId="0" borderId="4" xfId="0" applyFont="1" applyFill="1" applyBorder="1" applyAlignment="1">
      <alignment horizontal="center" wrapText="1"/>
    </xf>
    <xf numFmtId="0" fontId="3" fillId="0" borderId="0" xfId="0" applyFont="1" applyFill="1" applyBorder="1" applyAlignment="1"/>
    <xf numFmtId="0" fontId="3" fillId="7" borderId="15" xfId="0" applyFont="1" applyFill="1" applyBorder="1" applyAlignment="1">
      <alignment horizontal="center"/>
    </xf>
    <xf numFmtId="44" fontId="2" fillId="0" borderId="0" xfId="0" applyNumberFormat="1" applyFont="1"/>
    <xf numFmtId="0" fontId="2" fillId="0" borderId="0" xfId="0" applyFont="1" applyFill="1" applyBorder="1"/>
    <xf numFmtId="44" fontId="2" fillId="0" borderId="0" xfId="0" applyNumberFormat="1" applyFont="1" applyFill="1" applyBorder="1"/>
    <xf numFmtId="44" fontId="2" fillId="0" borderId="0" xfId="0" applyNumberFormat="1" applyFont="1" applyBorder="1"/>
    <xf numFmtId="49" fontId="0" fillId="0" borderId="0" xfId="0" applyNumberFormat="1"/>
    <xf numFmtId="44" fontId="3" fillId="0" borderId="0" xfId="0" applyNumberFormat="1" applyFont="1"/>
    <xf numFmtId="0" fontId="9" fillId="0" borderId="0" xfId="0" applyFont="1" applyAlignment="1">
      <alignment horizontal="center"/>
    </xf>
    <xf numFmtId="14" fontId="2" fillId="3" borderId="5" xfId="0" applyNumberFormat="1" applyFont="1" applyFill="1" applyBorder="1" applyProtection="1">
      <protection locked="0"/>
    </xf>
    <xf numFmtId="0" fontId="2" fillId="3" borderId="8" xfId="0" applyFont="1" applyFill="1" applyBorder="1" applyAlignment="1" applyProtection="1">
      <alignment horizontal="center"/>
      <protection locked="0"/>
    </xf>
    <xf numFmtId="10" fontId="2" fillId="3" borderId="5" xfId="0" applyNumberFormat="1" applyFont="1" applyFill="1" applyBorder="1" applyAlignment="1" applyProtection="1">
      <alignment horizontal="center"/>
      <protection locked="0"/>
    </xf>
    <xf numFmtId="41" fontId="2" fillId="3" borderId="5" xfId="0" applyNumberFormat="1" applyFont="1" applyFill="1" applyBorder="1" applyAlignment="1" applyProtection="1">
      <alignment horizontal="center"/>
      <protection locked="0"/>
    </xf>
    <xf numFmtId="41" fontId="2" fillId="0" borderId="5" xfId="0" applyNumberFormat="1" applyFont="1" applyFill="1" applyBorder="1" applyAlignment="1" applyProtection="1">
      <alignment horizontal="center"/>
      <protection hidden="1"/>
    </xf>
    <xf numFmtId="41" fontId="2" fillId="0" borderId="5" xfId="0" applyNumberFormat="1" applyFont="1" applyFill="1" applyBorder="1" applyAlignment="1" applyProtection="1">
      <alignment horizontal="center"/>
      <protection locked="0" hidden="1"/>
    </xf>
    <xf numFmtId="10" fontId="2" fillId="0" borderId="5" xfId="0" applyNumberFormat="1" applyFont="1" applyBorder="1" applyAlignment="1" applyProtection="1">
      <alignment horizontal="center"/>
      <protection hidden="1"/>
    </xf>
    <xf numFmtId="41" fontId="2" fillId="0" borderId="5" xfId="0" applyNumberFormat="1" applyFont="1" applyBorder="1" applyProtection="1">
      <protection hidden="1"/>
    </xf>
    <xf numFmtId="41" fontId="2" fillId="3" borderId="5" xfId="0" applyNumberFormat="1" applyFont="1" applyFill="1" applyBorder="1" applyProtection="1">
      <protection locked="0"/>
    </xf>
    <xf numFmtId="0" fontId="5" fillId="0" borderId="0" xfId="0" applyFont="1" applyBorder="1" applyProtection="1">
      <protection hidden="1"/>
    </xf>
    <xf numFmtId="0" fontId="2" fillId="0" borderId="0" xfId="0" applyFont="1" applyBorder="1" applyProtection="1">
      <protection hidden="1"/>
    </xf>
    <xf numFmtId="0" fontId="2" fillId="0" borderId="0" xfId="0" applyFont="1" applyFill="1" applyBorder="1" applyAlignment="1" applyProtection="1">
      <alignment horizontal="left"/>
      <protection hidden="1"/>
    </xf>
    <xf numFmtId="0" fontId="3" fillId="0" borderId="0" xfId="0" applyFont="1" applyBorder="1" applyProtection="1">
      <protection hidden="1"/>
    </xf>
    <xf numFmtId="0" fontId="2" fillId="0" borderId="0" xfId="0" applyFont="1" applyFill="1" applyBorder="1" applyAlignment="1" applyProtection="1">
      <protection hidden="1"/>
    </xf>
    <xf numFmtId="0" fontId="5" fillId="0" borderId="0" xfId="0" applyFont="1" applyBorder="1" applyAlignment="1" applyProtection="1">
      <alignment horizontal="right"/>
      <protection hidden="1"/>
    </xf>
    <xf numFmtId="14" fontId="2" fillId="0" borderId="0" xfId="0" applyNumberFormat="1" applyFont="1" applyFill="1" applyBorder="1" applyProtection="1">
      <protection hidden="1"/>
    </xf>
    <xf numFmtId="0" fontId="2" fillId="0" borderId="2" xfId="0" applyFont="1" applyBorder="1" applyProtection="1">
      <protection hidden="1"/>
    </xf>
    <xf numFmtId="9" fontId="2" fillId="3" borderId="5" xfId="0" applyNumberFormat="1" applyFont="1" applyFill="1" applyBorder="1" applyAlignment="1" applyProtection="1">
      <protection locked="0"/>
    </xf>
    <xf numFmtId="9" fontId="2" fillId="3" borderId="5" xfId="0" applyNumberFormat="1" applyFont="1" applyFill="1" applyBorder="1" applyProtection="1">
      <protection locked="0"/>
    </xf>
    <xf numFmtId="9" fontId="2" fillId="0" borderId="5" xfId="0" applyNumberFormat="1" applyFont="1" applyBorder="1" applyAlignment="1" applyProtection="1">
      <protection hidden="1"/>
    </xf>
    <xf numFmtId="42" fontId="2" fillId="0" borderId="5" xfId="0" applyNumberFormat="1" applyFont="1" applyBorder="1" applyProtection="1">
      <protection hidden="1"/>
    </xf>
    <xf numFmtId="9" fontId="2" fillId="5" borderId="5" xfId="0" applyNumberFormat="1" applyFont="1" applyFill="1" applyBorder="1" applyProtection="1">
      <protection hidden="1"/>
    </xf>
    <xf numFmtId="42" fontId="2" fillId="0" borderId="3" xfId="0" applyNumberFormat="1" applyFont="1" applyBorder="1" applyAlignment="1" applyProtection="1">
      <protection hidden="1"/>
    </xf>
    <xf numFmtId="42" fontId="2" fillId="0" borderId="3" xfId="0" applyNumberFormat="1" applyFont="1" applyBorder="1" applyProtection="1">
      <protection hidden="1"/>
    </xf>
    <xf numFmtId="49" fontId="2" fillId="3" borderId="5" xfId="0" applyNumberFormat="1"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9" fontId="2" fillId="0" borderId="5" xfId="0" applyNumberFormat="1" applyFont="1" applyBorder="1" applyProtection="1">
      <protection hidden="1"/>
    </xf>
    <xf numFmtId="9" fontId="2" fillId="0" borderId="5" xfId="0" applyNumberFormat="1" applyFont="1" applyFill="1" applyBorder="1" applyProtection="1">
      <protection hidden="1"/>
    </xf>
    <xf numFmtId="49" fontId="2" fillId="3" borderId="5" xfId="0" applyNumberFormat="1" applyFont="1" applyFill="1" applyBorder="1" applyProtection="1">
      <protection locked="0"/>
    </xf>
    <xf numFmtId="165" fontId="2" fillId="3" borderId="5" xfId="0" applyNumberFormat="1" applyFont="1" applyFill="1" applyBorder="1" applyAlignment="1" applyProtection="1">
      <alignment horizontal="center"/>
      <protection locked="0"/>
    </xf>
    <xf numFmtId="166" fontId="2" fillId="0" borderId="5" xfId="0" applyNumberFormat="1" applyFont="1" applyBorder="1" applyAlignment="1" applyProtection="1">
      <alignment horizontal="center"/>
      <protection hidden="1"/>
    </xf>
    <xf numFmtId="10" fontId="2" fillId="3" borderId="5" xfId="0" applyNumberFormat="1" applyFont="1" applyFill="1" applyBorder="1" applyProtection="1">
      <protection locked="0"/>
    </xf>
    <xf numFmtId="10" fontId="2" fillId="0" borderId="5" xfId="0" applyNumberFormat="1" applyFont="1" applyBorder="1" applyProtection="1">
      <protection hidden="1"/>
    </xf>
    <xf numFmtId="0" fontId="2" fillId="0" borderId="1" xfId="0" applyFont="1" applyBorder="1" applyProtection="1">
      <protection hidden="1"/>
    </xf>
    <xf numFmtId="0" fontId="5" fillId="0" borderId="0" xfId="0" applyFont="1" applyProtection="1">
      <protection hidden="1"/>
    </xf>
    <xf numFmtId="0" fontId="2" fillId="0" borderId="0" xfId="0" applyFont="1" applyProtection="1">
      <protection hidden="1"/>
    </xf>
    <xf numFmtId="0" fontId="5" fillId="0" borderId="0" xfId="0" applyFont="1" applyAlignment="1" applyProtection="1">
      <alignment horizontal="right"/>
      <protection hidden="1"/>
    </xf>
    <xf numFmtId="14" fontId="2" fillId="0" borderId="0" xfId="0" applyNumberFormat="1" applyFont="1" applyProtection="1">
      <protection hidden="1"/>
    </xf>
    <xf numFmtId="0" fontId="2" fillId="4" borderId="15" xfId="0" applyFont="1" applyFill="1" applyBorder="1" applyAlignment="1" applyProtection="1">
      <alignment horizontal="center"/>
      <protection hidden="1"/>
    </xf>
    <xf numFmtId="42" fontId="2" fillId="0" borderId="0" xfId="0" applyNumberFormat="1" applyFont="1" applyAlignment="1" applyProtection="1">
      <protection hidden="1"/>
    </xf>
    <xf numFmtId="9" fontId="2" fillId="0" borderId="0" xfId="0" applyNumberFormat="1" applyFont="1" applyProtection="1">
      <protection hidden="1"/>
    </xf>
    <xf numFmtId="42" fontId="2" fillId="0" borderId="0" xfId="0" applyNumberFormat="1" applyFont="1" applyProtection="1">
      <protection hidden="1"/>
    </xf>
    <xf numFmtId="44" fontId="3" fillId="0" borderId="3" xfId="0" applyNumberFormat="1" applyFont="1" applyBorder="1" applyProtection="1">
      <protection hidden="1"/>
    </xf>
    <xf numFmtId="0" fontId="3" fillId="0" borderId="0" xfId="0" applyFont="1" applyProtection="1">
      <protection hidden="1"/>
    </xf>
    <xf numFmtId="41" fontId="3" fillId="0" borderId="3" xfId="0" applyNumberFormat="1" applyFont="1" applyFill="1" applyBorder="1" applyProtection="1">
      <protection hidden="1"/>
    </xf>
    <xf numFmtId="44" fontId="2" fillId="0" borderId="0" xfId="0" applyNumberFormat="1" applyFont="1" applyProtection="1">
      <protection hidden="1"/>
    </xf>
    <xf numFmtId="44" fontId="2" fillId="3" borderId="5" xfId="0" applyNumberFormat="1" applyFont="1" applyFill="1" applyBorder="1" applyProtection="1">
      <protection locked="0"/>
    </xf>
    <xf numFmtId="44" fontId="3" fillId="0" borderId="3" xfId="0" applyNumberFormat="1" applyFont="1" applyFill="1" applyBorder="1" applyProtection="1">
      <protection hidden="1"/>
    </xf>
    <xf numFmtId="44" fontId="2" fillId="0" borderId="2" xfId="0" applyNumberFormat="1" applyFont="1" applyBorder="1" applyProtection="1">
      <protection hidden="1"/>
    </xf>
    <xf numFmtId="44" fontId="2" fillId="0" borderId="0" xfId="0" applyNumberFormat="1" applyFont="1" applyBorder="1" applyProtection="1">
      <protection hidden="1"/>
    </xf>
    <xf numFmtId="44" fontId="3" fillId="0" borderId="24" xfId="0" applyNumberFormat="1" applyFont="1" applyBorder="1" applyProtection="1">
      <protection hidden="1"/>
    </xf>
    <xf numFmtId="44" fontId="3" fillId="0" borderId="0" xfId="0" applyNumberFormat="1" applyFont="1" applyAlignment="1" applyProtection="1">
      <alignment horizontal="center"/>
      <protection hidden="1"/>
    </xf>
    <xf numFmtId="44" fontId="3" fillId="0" borderId="0" xfId="0" applyNumberFormat="1" applyFont="1" applyProtection="1">
      <protection hidden="1"/>
    </xf>
    <xf numFmtId="0" fontId="3" fillId="3" borderId="5" xfId="0" applyFont="1" applyFill="1" applyBorder="1" applyAlignment="1" applyProtection="1">
      <alignment horizontal="center"/>
      <protection locked="0"/>
    </xf>
    <xf numFmtId="44" fontId="2" fillId="3" borderId="5" xfId="0" applyNumberFormat="1" applyFont="1" applyFill="1" applyBorder="1" applyProtection="1">
      <protection locked="0" hidden="1"/>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3" borderId="5" xfId="0" applyFont="1" applyFill="1" applyBorder="1" applyAlignment="1" applyProtection="1">
      <alignment horizontal="center"/>
      <protection locked="0"/>
    </xf>
    <xf numFmtId="0" fontId="4" fillId="0" borderId="4" xfId="0" applyFont="1" applyFill="1" applyBorder="1" applyAlignment="1">
      <alignment horizontal="center"/>
    </xf>
    <xf numFmtId="0" fontId="2" fillId="3" borderId="5" xfId="0" applyFont="1" applyFill="1" applyBorder="1" applyAlignment="1" applyProtection="1">
      <alignment horizontal="left"/>
      <protection locked="0"/>
    </xf>
    <xf numFmtId="49" fontId="4" fillId="0" borderId="4" xfId="0" applyNumberFormat="1" applyFont="1" applyFill="1" applyBorder="1" applyAlignment="1">
      <alignment horizontal="center"/>
    </xf>
    <xf numFmtId="0" fontId="2" fillId="0" borderId="5" xfId="0" applyFont="1" applyFill="1" applyBorder="1" applyAlignment="1" applyProtection="1">
      <alignment horizontal="left"/>
      <protection hidden="1"/>
    </xf>
    <xf numFmtId="42" fontId="2" fillId="5" borderId="5" xfId="0" applyNumberFormat="1" applyFont="1" applyFill="1" applyBorder="1" applyAlignment="1" applyProtection="1">
      <alignment horizontal="center"/>
      <protection hidden="1"/>
    </xf>
    <xf numFmtId="42" fontId="2" fillId="0" borderId="5" xfId="0" applyNumberFormat="1" applyFont="1" applyBorder="1" applyAlignment="1" applyProtection="1">
      <alignment horizontal="center"/>
      <protection hidden="1"/>
    </xf>
    <xf numFmtId="42" fontId="2" fillId="3" borderId="5" xfId="0" applyNumberFormat="1" applyFont="1" applyFill="1" applyBorder="1" applyAlignment="1" applyProtection="1">
      <alignment horizontal="center"/>
      <protection locked="0"/>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5" borderId="9" xfId="0" applyFont="1" applyFill="1" applyBorder="1" applyAlignment="1">
      <alignment horizontal="center" wrapText="1"/>
    </xf>
    <xf numFmtId="0" fontId="3" fillId="5" borderId="1" xfId="0" applyFont="1" applyFill="1" applyBorder="1" applyAlignment="1">
      <alignment horizontal="center" wrapText="1"/>
    </xf>
    <xf numFmtId="0" fontId="3" fillId="5" borderId="10" xfId="0" applyFont="1" applyFill="1" applyBorder="1" applyAlignment="1">
      <alignment horizontal="center" wrapText="1"/>
    </xf>
    <xf numFmtId="0" fontId="3" fillId="5" borderId="11" xfId="0" applyFont="1" applyFill="1" applyBorder="1" applyAlignment="1">
      <alignment horizontal="center" wrapText="1"/>
    </xf>
    <xf numFmtId="0" fontId="3" fillId="5" borderId="2" xfId="0" applyFont="1" applyFill="1" applyBorder="1" applyAlignment="1">
      <alignment horizontal="center" wrapText="1"/>
    </xf>
    <xf numFmtId="0" fontId="3" fillId="5" borderId="12" xfId="0" applyFont="1" applyFill="1" applyBorder="1" applyAlignment="1">
      <alignment horizontal="center" wrapText="1"/>
    </xf>
    <xf numFmtId="0" fontId="3" fillId="4" borderId="9" xfId="0" applyFont="1" applyFill="1" applyBorder="1" applyAlignment="1">
      <alignment horizontal="center"/>
    </xf>
    <xf numFmtId="0" fontId="3" fillId="4" borderId="1" xfId="0" applyFont="1" applyFill="1" applyBorder="1" applyAlignment="1">
      <alignment horizontal="center"/>
    </xf>
    <xf numFmtId="0" fontId="3" fillId="4" borderId="10" xfId="0" applyFont="1" applyFill="1" applyBorder="1" applyAlignment="1">
      <alignment horizontal="center"/>
    </xf>
    <xf numFmtId="0" fontId="2" fillId="4" borderId="11" xfId="0" applyFont="1" applyFill="1" applyBorder="1" applyAlignment="1" applyProtection="1">
      <alignment horizontal="center"/>
      <protection hidden="1"/>
    </xf>
    <xf numFmtId="0" fontId="2" fillId="4" borderId="2" xfId="0" applyFont="1" applyFill="1" applyBorder="1" applyAlignment="1" applyProtection="1">
      <alignment horizontal="center"/>
      <protection hidden="1"/>
    </xf>
    <xf numFmtId="0" fontId="2" fillId="4" borderId="12" xfId="0" applyFont="1" applyFill="1" applyBorder="1" applyAlignment="1" applyProtection="1">
      <alignment horizontal="center"/>
      <protection hidden="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horizontal="center"/>
    </xf>
    <xf numFmtId="0" fontId="2" fillId="0" borderId="0" xfId="0" applyFont="1" applyAlignment="1">
      <alignment horizontal="center"/>
    </xf>
    <xf numFmtId="41" fontId="2" fillId="3" borderId="5" xfId="0" applyNumberFormat="1" applyFont="1" applyFill="1" applyBorder="1" applyAlignment="1" applyProtection="1">
      <alignment horizontal="center"/>
      <protection locked="0"/>
    </xf>
    <xf numFmtId="41" fontId="2" fillId="0" borderId="2" xfId="0" applyNumberFormat="1" applyFont="1" applyBorder="1" applyAlignment="1" applyProtection="1">
      <alignment horizontal="center"/>
      <protection hidden="1"/>
    </xf>
    <xf numFmtId="0" fontId="3" fillId="0" borderId="2" xfId="0" applyFont="1" applyBorder="1" applyAlignment="1" applyProtection="1">
      <alignment horizontal="center" vertical="center" wrapText="1"/>
      <protection hidden="1"/>
    </xf>
    <xf numFmtId="0" fontId="3" fillId="0" borderId="0" xfId="0" applyFont="1" applyAlignment="1">
      <alignment horizontal="center" vertical="center" wrapText="1"/>
    </xf>
    <xf numFmtId="42" fontId="2" fillId="0" borderId="6" xfId="0" applyNumberFormat="1" applyFont="1" applyBorder="1" applyAlignment="1" applyProtection="1">
      <alignment horizontal="center"/>
      <protection hidden="1"/>
    </xf>
    <xf numFmtId="42" fontId="2" fillId="0" borderId="8" xfId="0" applyNumberFormat="1" applyFont="1" applyBorder="1" applyAlignment="1" applyProtection="1">
      <alignment horizontal="center"/>
      <protection hidden="1"/>
    </xf>
    <xf numFmtId="41" fontId="2"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41" fontId="2" fillId="0" borderId="1" xfId="0" applyNumberFormat="1"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3" xfId="0" applyFont="1" applyBorder="1" applyAlignment="1">
      <alignment horizontal="center"/>
    </xf>
    <xf numFmtId="0" fontId="2" fillId="0" borderId="0" xfId="0" applyFont="1" applyBorder="1" applyAlignment="1">
      <alignment horizontal="center"/>
    </xf>
    <xf numFmtId="0" fontId="2" fillId="0" borderId="4" xfId="0" applyFont="1" applyBorder="1" applyAlignment="1" applyProtection="1">
      <alignment horizontal="center"/>
      <protection hidden="1"/>
    </xf>
    <xf numFmtId="0" fontId="2" fillId="3" borderId="6"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4" fillId="4" borderId="11" xfId="0" applyFont="1" applyFill="1" applyBorder="1" applyAlignment="1" applyProtection="1">
      <alignment horizontal="center"/>
      <protection hidden="1"/>
    </xf>
    <xf numFmtId="0" fontId="4" fillId="4" borderId="2"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6" xfId="0" applyFont="1" applyFill="1" applyBorder="1" applyAlignment="1" applyProtection="1">
      <alignment horizontal="left"/>
      <protection hidden="1"/>
    </xf>
    <xf numFmtId="0" fontId="2" fillId="0" borderId="7" xfId="0" applyFont="1" applyFill="1" applyBorder="1" applyAlignment="1" applyProtection="1">
      <alignment horizontal="left"/>
      <protection hidden="1"/>
    </xf>
    <xf numFmtId="0" fontId="2" fillId="0" borderId="8" xfId="0" applyFont="1" applyFill="1" applyBorder="1" applyAlignment="1" applyProtection="1">
      <alignment horizontal="left"/>
      <protection hidden="1"/>
    </xf>
    <xf numFmtId="41" fontId="2" fillId="0" borderId="5" xfId="0" applyNumberFormat="1" applyFont="1" applyBorder="1" applyAlignment="1" applyProtection="1">
      <alignment horizontal="center"/>
      <protection hidden="1"/>
    </xf>
    <xf numFmtId="0" fontId="1" fillId="0" borderId="0" xfId="0" applyFont="1" applyAlignment="1">
      <alignment horizontal="center"/>
    </xf>
    <xf numFmtId="0" fontId="3" fillId="5" borderId="9"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0" borderId="0" xfId="0" applyFont="1" applyBorder="1" applyAlignment="1">
      <alignment horizontal="center" wrapText="1"/>
    </xf>
    <xf numFmtId="0" fontId="2" fillId="5" borderId="5" xfId="0" applyFont="1" applyFill="1" applyBorder="1" applyAlignment="1" applyProtection="1">
      <alignment horizontal="center"/>
      <protection hidden="1"/>
    </xf>
    <xf numFmtId="42" fontId="2" fillId="0" borderId="3" xfId="0" applyNumberFormat="1" applyFont="1" applyBorder="1" applyAlignment="1" applyProtection="1">
      <alignment horizontal="center"/>
      <protection hidden="1"/>
    </xf>
    <xf numFmtId="0" fontId="2" fillId="0" borderId="3" xfId="0" applyFont="1" applyBorder="1" applyAlignment="1" applyProtection="1">
      <alignment horizontal="center"/>
      <protection hidden="1"/>
    </xf>
    <xf numFmtId="0" fontId="4" fillId="0" borderId="4" xfId="0" applyFont="1" applyBorder="1" applyAlignment="1">
      <alignment horizontal="center"/>
    </xf>
    <xf numFmtId="0" fontId="8" fillId="6" borderId="9"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12" xfId="0" applyFont="1" applyFill="1" applyBorder="1" applyAlignment="1">
      <alignment horizontal="center" vertical="center"/>
    </xf>
    <xf numFmtId="49" fontId="2" fillId="3" borderId="5" xfId="0" applyNumberFormat="1" applyFont="1" applyFill="1" applyBorder="1" applyAlignment="1" applyProtection="1">
      <alignment horizontal="center"/>
      <protection locked="0"/>
    </xf>
    <xf numFmtId="49" fontId="2" fillId="3" borderId="6" xfId="0" applyNumberFormat="1" applyFont="1" applyFill="1" applyBorder="1" applyAlignment="1" applyProtection="1">
      <alignment horizontal="center"/>
      <protection locked="0"/>
    </xf>
    <xf numFmtId="49" fontId="2" fillId="3" borderId="8" xfId="0" applyNumberFormat="1"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0" borderId="0" xfId="0" applyFont="1" applyAlignment="1">
      <alignment horizontal="center"/>
    </xf>
    <xf numFmtId="0" fontId="2" fillId="0" borderId="0" xfId="0" applyFont="1" applyAlignment="1" applyProtection="1">
      <alignment horizontal="left"/>
      <protection hidden="1"/>
    </xf>
    <xf numFmtId="0" fontId="4" fillId="0" borderId="0" xfId="0" quotePrefix="1" applyFont="1" applyAlignment="1">
      <alignment horizontal="center"/>
    </xf>
    <xf numFmtId="0" fontId="4" fillId="0" borderId="25" xfId="0" applyFont="1" applyBorder="1" applyAlignment="1">
      <alignment horizontal="center"/>
    </xf>
    <xf numFmtId="0" fontId="2" fillId="0" borderId="0" xfId="0" applyFont="1" applyAlignment="1">
      <alignment horizontal="left" vertical="top" wrapText="1"/>
    </xf>
    <xf numFmtId="0" fontId="9" fillId="0" borderId="0" xfId="0" applyFont="1" applyAlignment="1">
      <alignment horizontal="left"/>
    </xf>
    <xf numFmtId="0" fontId="2" fillId="0" borderId="6" xfId="0" applyFont="1" applyBorder="1" applyAlignment="1" applyProtection="1">
      <alignment horizontal="center"/>
      <protection hidden="1"/>
    </xf>
    <xf numFmtId="0" fontId="2" fillId="0" borderId="8" xfId="0" applyFont="1" applyBorder="1" applyAlignment="1" applyProtection="1">
      <alignment horizontal="center"/>
      <protection hidden="1"/>
    </xf>
  </cellXfs>
  <cellStyles count="1">
    <cellStyle name="Normal" xfId="0" builtinId="0"/>
  </cellStyles>
  <dxfs count="4">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2" defaultPivotStyle="PivotStyleLight16"/>
  <colors>
    <mruColors>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showGridLines="0" showRowColHeaders="0" tabSelected="1" showRuler="0" view="pageLayout" zoomScaleNormal="110" workbookViewId="0">
      <selection sqref="A1:U1"/>
    </sheetView>
  </sheetViews>
  <sheetFormatPr defaultRowHeight="11.25" x14ac:dyDescent="0.2"/>
  <cols>
    <col min="1" max="1" width="2.85546875" style="1" customWidth="1"/>
    <col min="2" max="5" width="7.85546875" style="1" customWidth="1"/>
    <col min="6" max="6" width="0.7109375" style="1" customWidth="1"/>
    <col min="7" max="9" width="7.85546875" style="1" customWidth="1"/>
    <col min="10" max="10" width="0.7109375" style="1" customWidth="1"/>
    <col min="11" max="11" width="11.140625" style="1" customWidth="1"/>
    <col min="12" max="12" width="6.28515625" style="1" customWidth="1"/>
    <col min="13" max="13" width="0.7109375" style="1" customWidth="1"/>
    <col min="14" max="16" width="7.85546875" style="1" customWidth="1"/>
    <col min="17" max="17" width="0.7109375" style="1" customWidth="1"/>
    <col min="18" max="18" width="10.5703125" style="1" customWidth="1"/>
    <col min="19" max="19" width="0.85546875" style="1" customWidth="1"/>
    <col min="20" max="16384" width="9.140625" style="1"/>
  </cols>
  <sheetData>
    <row r="1" spans="1:21" x14ac:dyDescent="0.2">
      <c r="A1" s="155" t="s">
        <v>0</v>
      </c>
      <c r="B1" s="155"/>
      <c r="C1" s="155"/>
      <c r="D1" s="155"/>
      <c r="E1" s="155"/>
      <c r="F1" s="155"/>
      <c r="G1" s="155"/>
      <c r="H1" s="155"/>
      <c r="I1" s="155"/>
      <c r="J1" s="155"/>
      <c r="K1" s="155"/>
      <c r="L1" s="155"/>
      <c r="M1" s="155"/>
      <c r="N1" s="155"/>
      <c r="O1" s="155"/>
      <c r="P1" s="155"/>
      <c r="Q1" s="155"/>
      <c r="R1" s="155"/>
      <c r="S1" s="155"/>
      <c r="T1" s="155"/>
      <c r="U1" s="155"/>
    </row>
    <row r="2" spans="1:21" x14ac:dyDescent="0.2">
      <c r="A2" s="155" t="s">
        <v>18</v>
      </c>
      <c r="B2" s="155"/>
      <c r="C2" s="155"/>
      <c r="D2" s="155"/>
      <c r="E2" s="155"/>
      <c r="F2" s="155"/>
      <c r="G2" s="155"/>
      <c r="H2" s="155"/>
      <c r="I2" s="155"/>
      <c r="J2" s="155"/>
      <c r="K2" s="155"/>
      <c r="L2" s="155"/>
      <c r="M2" s="155"/>
      <c r="N2" s="155"/>
      <c r="O2" s="155"/>
      <c r="P2" s="155"/>
      <c r="Q2" s="155"/>
      <c r="R2" s="155"/>
      <c r="S2" s="155"/>
      <c r="T2" s="155"/>
      <c r="U2" s="155"/>
    </row>
    <row r="3" spans="1:21" ht="12.75" x14ac:dyDescent="0.2">
      <c r="A3" s="183" t="s">
        <v>43</v>
      </c>
      <c r="B3" s="183"/>
      <c r="C3" s="183"/>
      <c r="D3" s="183"/>
      <c r="E3" s="183"/>
      <c r="F3" s="183"/>
      <c r="G3" s="183"/>
      <c r="H3" s="183"/>
      <c r="I3" s="183"/>
      <c r="J3" s="183"/>
      <c r="K3" s="183"/>
      <c r="L3" s="183"/>
      <c r="M3" s="183"/>
      <c r="N3" s="183"/>
      <c r="O3" s="183"/>
      <c r="P3" s="183"/>
      <c r="Q3" s="183"/>
      <c r="R3" s="183"/>
      <c r="S3" s="183"/>
      <c r="T3" s="183"/>
      <c r="U3" s="183"/>
    </row>
    <row r="4" spans="1:21" ht="7.5" customHeight="1" x14ac:dyDescent="0.2"/>
    <row r="5" spans="1:21" ht="18" customHeight="1" x14ac:dyDescent="0.2">
      <c r="A5" s="2" t="s">
        <v>1</v>
      </c>
      <c r="B5" s="3"/>
      <c r="C5" s="3"/>
      <c r="D5" s="3"/>
      <c r="E5" s="3"/>
      <c r="F5" s="3"/>
      <c r="G5" s="3"/>
      <c r="H5" s="3"/>
      <c r="I5" s="3"/>
      <c r="J5" s="3"/>
      <c r="K5" s="3"/>
      <c r="L5" s="3"/>
      <c r="M5" s="3"/>
      <c r="N5" s="3"/>
      <c r="O5" s="3"/>
      <c r="P5" s="3"/>
      <c r="Q5" s="3"/>
      <c r="R5" s="3"/>
      <c r="S5" s="3"/>
      <c r="T5" s="3"/>
      <c r="U5" s="3"/>
    </row>
    <row r="6" spans="1:21" ht="11.25" customHeight="1" x14ac:dyDescent="0.2">
      <c r="A6" s="24" t="s">
        <v>16</v>
      </c>
      <c r="C6" s="169"/>
      <c r="D6" s="170"/>
      <c r="E6" s="170"/>
      <c r="F6" s="170"/>
      <c r="G6" s="171"/>
      <c r="I6" s="24" t="s">
        <v>28</v>
      </c>
      <c r="J6" s="4"/>
      <c r="L6" s="169"/>
      <c r="M6" s="170"/>
      <c r="N6" s="170"/>
      <c r="O6" s="170"/>
      <c r="P6" s="170"/>
      <c r="Q6" s="171"/>
      <c r="R6" s="15"/>
      <c r="S6" s="4"/>
      <c r="T6" s="25" t="s">
        <v>24</v>
      </c>
      <c r="U6" s="58"/>
    </row>
    <row r="7" spans="1:21" x14ac:dyDescent="0.2">
      <c r="A7" s="24" t="s">
        <v>32</v>
      </c>
      <c r="C7" s="169"/>
      <c r="D7" s="170"/>
      <c r="E7" s="170"/>
      <c r="F7" s="170"/>
      <c r="G7" s="171"/>
      <c r="I7" s="24" t="s">
        <v>66</v>
      </c>
      <c r="J7" s="4"/>
      <c r="L7" s="169"/>
      <c r="M7" s="170"/>
      <c r="N7" s="170"/>
      <c r="O7" s="170"/>
      <c r="P7" s="170"/>
      <c r="Q7" s="170"/>
      <c r="R7" s="171"/>
      <c r="S7" s="4"/>
      <c r="T7" s="25" t="s">
        <v>25</v>
      </c>
      <c r="U7" s="58"/>
    </row>
    <row r="8" spans="1:21" ht="9" customHeight="1" x14ac:dyDescent="0.2">
      <c r="A8" s="5"/>
      <c r="B8" s="6"/>
      <c r="C8" s="6"/>
      <c r="D8" s="6"/>
      <c r="E8" s="6"/>
      <c r="F8" s="6"/>
      <c r="G8" s="6"/>
      <c r="H8" s="6"/>
      <c r="I8" s="6"/>
      <c r="J8" s="6"/>
      <c r="K8" s="6"/>
      <c r="L8" s="6"/>
      <c r="M8" s="6"/>
      <c r="N8" s="6"/>
    </row>
    <row r="9" spans="1:21" ht="7.5" customHeight="1" x14ac:dyDescent="0.2">
      <c r="A9" s="7"/>
      <c r="B9" s="7"/>
      <c r="C9" s="7"/>
      <c r="D9" s="7"/>
      <c r="E9" s="7"/>
      <c r="F9" s="7"/>
      <c r="G9" s="7"/>
      <c r="H9" s="7"/>
      <c r="I9" s="7"/>
      <c r="J9" s="7"/>
      <c r="K9" s="7"/>
      <c r="L9" s="7"/>
      <c r="M9" s="7"/>
      <c r="N9" s="7"/>
      <c r="O9" s="7"/>
      <c r="P9" s="7"/>
      <c r="Q9" s="7"/>
      <c r="R9" s="7"/>
      <c r="S9" s="7"/>
      <c r="T9" s="7"/>
      <c r="U9" s="7"/>
    </row>
    <row r="10" spans="1:21" ht="18" customHeight="1" x14ac:dyDescent="0.2">
      <c r="A10" s="5" t="s">
        <v>186</v>
      </c>
      <c r="B10" s="6"/>
      <c r="C10" s="6"/>
      <c r="D10" s="6"/>
      <c r="E10" s="6"/>
      <c r="F10" s="6"/>
      <c r="G10" s="6"/>
      <c r="H10" s="6"/>
      <c r="I10" s="6"/>
      <c r="J10" s="6"/>
      <c r="K10" s="6"/>
      <c r="L10" s="6"/>
      <c r="M10" s="6"/>
      <c r="N10" s="6"/>
      <c r="O10" s="6"/>
      <c r="P10" s="6"/>
      <c r="Q10" s="6"/>
      <c r="R10" s="6"/>
      <c r="S10" s="6"/>
      <c r="T10" s="6"/>
    </row>
    <row r="11" spans="1:21" ht="11.25" customHeight="1" x14ac:dyDescent="0.2">
      <c r="A11" s="130" t="s">
        <v>2</v>
      </c>
      <c r="B11" s="130"/>
      <c r="C11" s="130"/>
      <c r="D11" s="130"/>
      <c r="E11" s="130"/>
      <c r="F11" s="130"/>
      <c r="G11" s="130" t="s">
        <v>8</v>
      </c>
      <c r="H11" s="130"/>
      <c r="I11" s="148" t="s">
        <v>191</v>
      </c>
      <c r="J11" s="130"/>
      <c r="K11" s="152" t="s">
        <v>90</v>
      </c>
      <c r="L11" s="152" t="s">
        <v>15</v>
      </c>
      <c r="M11" s="152"/>
      <c r="N11" s="154" t="s">
        <v>9</v>
      </c>
      <c r="O11" s="154"/>
      <c r="P11" s="154"/>
      <c r="Q11" s="154"/>
      <c r="R11" s="152" t="s">
        <v>10</v>
      </c>
      <c r="S11" s="152"/>
      <c r="T11" s="152" t="s">
        <v>17</v>
      </c>
      <c r="U11" s="152" t="s">
        <v>11</v>
      </c>
    </row>
    <row r="12" spans="1:21" ht="11.25" customHeight="1" thickBot="1" x14ac:dyDescent="0.25">
      <c r="A12" s="131"/>
      <c r="B12" s="131"/>
      <c r="C12" s="131"/>
      <c r="D12" s="131"/>
      <c r="E12" s="131"/>
      <c r="F12" s="130"/>
      <c r="G12" s="131"/>
      <c r="H12" s="131"/>
      <c r="I12" s="149"/>
      <c r="J12" s="130"/>
      <c r="K12" s="153"/>
      <c r="L12" s="153"/>
      <c r="M12" s="152"/>
      <c r="N12" s="11" t="s">
        <v>12</v>
      </c>
      <c r="O12" s="11" t="s">
        <v>13</v>
      </c>
      <c r="P12" s="11" t="s">
        <v>14</v>
      </c>
      <c r="Q12" s="154"/>
      <c r="R12" s="153"/>
      <c r="S12" s="152"/>
      <c r="T12" s="153"/>
      <c r="U12" s="153"/>
    </row>
    <row r="13" spans="1:21" ht="3.75" customHeight="1" x14ac:dyDescent="0.2">
      <c r="A13" s="12"/>
      <c r="B13" s="12"/>
      <c r="C13" s="12"/>
      <c r="D13" s="12"/>
      <c r="E13" s="12"/>
      <c r="F13" s="12"/>
      <c r="G13" s="12"/>
      <c r="H13" s="12"/>
      <c r="I13" s="12"/>
      <c r="J13" s="12"/>
      <c r="K13" s="13"/>
      <c r="L13" s="13"/>
      <c r="M13" s="13"/>
      <c r="N13" s="14"/>
      <c r="O13" s="14"/>
      <c r="P13" s="14"/>
      <c r="Q13" s="14"/>
      <c r="R13" s="13"/>
      <c r="S13" s="13"/>
      <c r="T13" s="13"/>
      <c r="U13" s="13"/>
    </row>
    <row r="14" spans="1:21" x14ac:dyDescent="0.2">
      <c r="A14" s="8" t="s">
        <v>3</v>
      </c>
      <c r="B14" s="169"/>
      <c r="C14" s="170"/>
      <c r="D14" s="170"/>
      <c r="E14" s="171"/>
      <c r="G14" s="169"/>
      <c r="H14" s="171"/>
      <c r="I14" s="59"/>
      <c r="K14" s="60"/>
      <c r="L14" s="62">
        <f>ROUND((NETWORKDAYS($U$6,$U$7)*8)*K14,0)</f>
        <v>0</v>
      </c>
      <c r="M14" s="9"/>
      <c r="N14" s="63">
        <f>IF(I14="Yes",0,ROUND(0.057692*L14,0))</f>
        <v>0</v>
      </c>
      <c r="O14" s="63">
        <f>IF(I14="Yes",0,ROUND(0.046154*L14,0))</f>
        <v>0</v>
      </c>
      <c r="P14" s="63">
        <f>ROUND(0.05*L14,0)</f>
        <v>0</v>
      </c>
      <c r="Q14" s="9"/>
      <c r="R14" s="62">
        <f>L14-N14-O14-P14</f>
        <v>0</v>
      </c>
      <c r="S14" s="9"/>
      <c r="T14" s="61"/>
      <c r="U14" s="64">
        <f>IFERROR(T14/R14,0)</f>
        <v>0</v>
      </c>
    </row>
    <row r="15" spans="1:21" x14ac:dyDescent="0.2">
      <c r="A15" s="8" t="s">
        <v>4</v>
      </c>
      <c r="B15" s="169"/>
      <c r="C15" s="170"/>
      <c r="D15" s="170"/>
      <c r="E15" s="171"/>
      <c r="G15" s="169"/>
      <c r="H15" s="171"/>
      <c r="I15" s="59"/>
      <c r="K15" s="60"/>
      <c r="L15" s="62">
        <f t="shared" ref="L15:L18" si="0">ROUND((NETWORKDAYS($U$6,$U$7)*8)*K15,0)</f>
        <v>0</v>
      </c>
      <c r="M15" s="9"/>
      <c r="N15" s="63">
        <f t="shared" ref="N15:N18" si="1">IF(I15="Yes",0,ROUND(0.057692*L15,0))</f>
        <v>0</v>
      </c>
      <c r="O15" s="63">
        <f t="shared" ref="O15:O18" si="2">IF(I15="Yes",0,ROUND(0.046154*L15,0))</f>
        <v>0</v>
      </c>
      <c r="P15" s="63">
        <f t="shared" ref="P15:P18" si="3">ROUND(0.05*L15,0)</f>
        <v>0</v>
      </c>
      <c r="Q15" s="9"/>
      <c r="R15" s="62">
        <f t="shared" ref="R15:R18" si="4">L15-N15-O15-P15</f>
        <v>0</v>
      </c>
      <c r="S15" s="9"/>
      <c r="T15" s="61"/>
      <c r="U15" s="64">
        <f t="shared" ref="U15:U18" si="5">IFERROR(T15/R15,0)</f>
        <v>0</v>
      </c>
    </row>
    <row r="16" spans="1:21" x14ac:dyDescent="0.2">
      <c r="A16" s="8" t="s">
        <v>5</v>
      </c>
      <c r="B16" s="169"/>
      <c r="C16" s="170"/>
      <c r="D16" s="170"/>
      <c r="E16" s="171"/>
      <c r="G16" s="169"/>
      <c r="H16" s="171"/>
      <c r="I16" s="59"/>
      <c r="K16" s="60"/>
      <c r="L16" s="62">
        <f t="shared" si="0"/>
        <v>0</v>
      </c>
      <c r="M16" s="9"/>
      <c r="N16" s="63">
        <f t="shared" si="1"/>
        <v>0</v>
      </c>
      <c r="O16" s="63">
        <f t="shared" si="2"/>
        <v>0</v>
      </c>
      <c r="P16" s="63">
        <f t="shared" si="3"/>
        <v>0</v>
      </c>
      <c r="Q16" s="9"/>
      <c r="R16" s="62">
        <f t="shared" si="4"/>
        <v>0</v>
      </c>
      <c r="S16" s="9"/>
      <c r="T16" s="61"/>
      <c r="U16" s="64">
        <f t="shared" si="5"/>
        <v>0</v>
      </c>
    </row>
    <row r="17" spans="1:21" x14ac:dyDescent="0.2">
      <c r="A17" s="8" t="s">
        <v>6</v>
      </c>
      <c r="B17" s="169"/>
      <c r="C17" s="170"/>
      <c r="D17" s="170"/>
      <c r="E17" s="171"/>
      <c r="G17" s="169"/>
      <c r="H17" s="171"/>
      <c r="I17" s="59"/>
      <c r="K17" s="60"/>
      <c r="L17" s="62">
        <f t="shared" si="0"/>
        <v>0</v>
      </c>
      <c r="M17" s="9"/>
      <c r="N17" s="63">
        <f t="shared" si="1"/>
        <v>0</v>
      </c>
      <c r="O17" s="63">
        <f t="shared" si="2"/>
        <v>0</v>
      </c>
      <c r="P17" s="63">
        <f t="shared" si="3"/>
        <v>0</v>
      </c>
      <c r="Q17" s="9"/>
      <c r="R17" s="62">
        <f t="shared" si="4"/>
        <v>0</v>
      </c>
      <c r="S17" s="9"/>
      <c r="T17" s="61"/>
      <c r="U17" s="64">
        <f t="shared" si="5"/>
        <v>0</v>
      </c>
    </row>
    <row r="18" spans="1:21" x14ac:dyDescent="0.2">
      <c r="A18" s="8" t="s">
        <v>7</v>
      </c>
      <c r="B18" s="169"/>
      <c r="C18" s="170"/>
      <c r="D18" s="170"/>
      <c r="E18" s="171"/>
      <c r="G18" s="169"/>
      <c r="H18" s="171"/>
      <c r="I18" s="59"/>
      <c r="K18" s="60"/>
      <c r="L18" s="62">
        <f t="shared" si="0"/>
        <v>0</v>
      </c>
      <c r="M18" s="9"/>
      <c r="N18" s="63">
        <f t="shared" si="1"/>
        <v>0</v>
      </c>
      <c r="O18" s="63">
        <f t="shared" si="2"/>
        <v>0</v>
      </c>
      <c r="P18" s="63">
        <f t="shared" si="3"/>
        <v>0</v>
      </c>
      <c r="Q18" s="9"/>
      <c r="R18" s="62">
        <f t="shared" si="4"/>
        <v>0</v>
      </c>
      <c r="S18" s="9"/>
      <c r="T18" s="61"/>
      <c r="U18" s="64">
        <f t="shared" si="5"/>
        <v>0</v>
      </c>
    </row>
    <row r="19" spans="1:21" ht="7.5" customHeight="1" x14ac:dyDescent="0.2">
      <c r="A19" s="10"/>
      <c r="B19" s="10"/>
      <c r="C19" s="10"/>
      <c r="D19" s="10"/>
      <c r="E19" s="10"/>
      <c r="F19" s="10"/>
      <c r="G19" s="10"/>
      <c r="H19" s="10"/>
      <c r="I19" s="10"/>
      <c r="J19" s="10"/>
      <c r="K19" s="10"/>
      <c r="L19" s="10"/>
      <c r="M19" s="10"/>
      <c r="N19" s="10"/>
      <c r="O19" s="10"/>
      <c r="P19" s="10"/>
      <c r="Q19" s="10"/>
      <c r="R19" s="10"/>
      <c r="S19" s="10"/>
      <c r="T19" s="10"/>
      <c r="U19" s="10"/>
    </row>
    <row r="20" spans="1:21" ht="7.5" customHeight="1" x14ac:dyDescent="0.2"/>
    <row r="21" spans="1:21" ht="17.25" customHeight="1" x14ac:dyDescent="0.2">
      <c r="A21" s="2" t="s">
        <v>19</v>
      </c>
      <c r="B21" s="2"/>
      <c r="C21" s="2"/>
      <c r="D21" s="2"/>
      <c r="E21" s="2"/>
      <c r="F21" s="2"/>
      <c r="G21" s="2"/>
      <c r="H21" s="2"/>
      <c r="I21" s="2"/>
      <c r="J21" s="2"/>
      <c r="K21" s="2"/>
      <c r="L21" s="2"/>
      <c r="M21" s="2"/>
      <c r="N21" s="2"/>
      <c r="O21" s="2"/>
      <c r="P21" s="2"/>
      <c r="Q21" s="2"/>
      <c r="R21" s="2"/>
      <c r="S21" s="2"/>
      <c r="T21" s="2"/>
      <c r="U21" s="2"/>
    </row>
    <row r="22" spans="1:21" x14ac:dyDescent="0.2">
      <c r="A22" s="16"/>
      <c r="B22" s="16"/>
      <c r="C22" s="16"/>
      <c r="D22" s="16"/>
      <c r="E22" s="16"/>
      <c r="K22" s="175" t="s">
        <v>34</v>
      </c>
      <c r="L22" s="176"/>
      <c r="N22" s="142" t="s">
        <v>23</v>
      </c>
      <c r="O22" s="143"/>
      <c r="P22" s="144"/>
    </row>
    <row r="23" spans="1:21" x14ac:dyDescent="0.2">
      <c r="A23" s="16"/>
      <c r="B23" s="16"/>
      <c r="C23" s="16"/>
      <c r="D23" s="16"/>
      <c r="E23" s="16"/>
      <c r="K23" s="177"/>
      <c r="L23" s="178"/>
      <c r="N23" s="172" t="str">
        <f>IF(C6="","Service Name",C6)</f>
        <v>Service Name</v>
      </c>
      <c r="O23" s="173"/>
      <c r="P23" s="174"/>
    </row>
    <row r="24" spans="1:21" ht="3.75" customHeight="1" x14ac:dyDescent="0.2"/>
    <row r="25" spans="1:21" x14ac:dyDescent="0.2">
      <c r="A25" s="130" t="s">
        <v>2</v>
      </c>
      <c r="B25" s="130"/>
      <c r="C25" s="130"/>
      <c r="D25" s="130"/>
      <c r="E25" s="130"/>
      <c r="F25" s="17"/>
      <c r="G25" s="152" t="s">
        <v>20</v>
      </c>
      <c r="H25" s="152"/>
      <c r="I25" s="152" t="s">
        <v>21</v>
      </c>
      <c r="J25" s="17"/>
      <c r="K25" s="148" t="s">
        <v>26</v>
      </c>
      <c r="L25" s="130" t="s">
        <v>22</v>
      </c>
      <c r="M25" s="17"/>
      <c r="N25" s="148" t="s">
        <v>35</v>
      </c>
      <c r="O25" s="148"/>
      <c r="P25" s="130" t="s">
        <v>22</v>
      </c>
      <c r="Q25" s="17"/>
      <c r="R25" s="152" t="s">
        <v>27</v>
      </c>
    </row>
    <row r="26" spans="1:21" ht="11.25" customHeight="1" thickBot="1" x14ac:dyDescent="0.25">
      <c r="A26" s="131"/>
      <c r="B26" s="131"/>
      <c r="C26" s="131"/>
      <c r="D26" s="131"/>
      <c r="E26" s="131"/>
      <c r="F26" s="17"/>
      <c r="G26" s="153"/>
      <c r="H26" s="153"/>
      <c r="I26" s="153"/>
      <c r="J26" s="17"/>
      <c r="K26" s="149"/>
      <c r="L26" s="131"/>
      <c r="M26" s="17"/>
      <c r="N26" s="149"/>
      <c r="O26" s="149"/>
      <c r="P26" s="131"/>
      <c r="Q26" s="17"/>
      <c r="R26" s="153"/>
    </row>
    <row r="27" spans="1:21" ht="3.75" customHeight="1" x14ac:dyDescent="0.2">
      <c r="A27" s="12"/>
      <c r="B27" s="12"/>
      <c r="C27" s="12"/>
      <c r="D27" s="12"/>
      <c r="E27" s="12"/>
    </row>
    <row r="28" spans="1:21" x14ac:dyDescent="0.2">
      <c r="A28" s="8" t="s">
        <v>3</v>
      </c>
      <c r="B28" s="179" t="str">
        <f>IF(B14="","-",B14&amp; ": " &amp; G14)</f>
        <v>-</v>
      </c>
      <c r="C28" s="180"/>
      <c r="D28" s="180"/>
      <c r="E28" s="181"/>
      <c r="G28" s="182">
        <f>ROUND(T14,0)</f>
        <v>0</v>
      </c>
      <c r="H28" s="182"/>
      <c r="I28" s="65">
        <f>ROUND(K28+N28,0)</f>
        <v>0</v>
      </c>
      <c r="K28" s="66"/>
      <c r="L28" s="64">
        <f>IFERROR(K28/G28,0)</f>
        <v>0</v>
      </c>
      <c r="N28" s="156"/>
      <c r="O28" s="156"/>
      <c r="P28" s="64">
        <f>IFERROR(N28/G28,0)</f>
        <v>0</v>
      </c>
      <c r="R28" s="65">
        <f>G28-I28</f>
        <v>0</v>
      </c>
    </row>
    <row r="29" spans="1:21" x14ac:dyDescent="0.2">
      <c r="A29" s="8" t="s">
        <v>4</v>
      </c>
      <c r="B29" s="179" t="str">
        <f t="shared" ref="B29:B32" si="6">IF(B15="","-",B15&amp; ": " &amp; G15)</f>
        <v>-</v>
      </c>
      <c r="C29" s="180"/>
      <c r="D29" s="180"/>
      <c r="E29" s="181"/>
      <c r="G29" s="182">
        <f t="shared" ref="G29:G32" si="7">ROUND(T15,0)</f>
        <v>0</v>
      </c>
      <c r="H29" s="182"/>
      <c r="I29" s="65">
        <f t="shared" ref="I29:I32" si="8">ROUND(K29+N29,0)</f>
        <v>0</v>
      </c>
      <c r="K29" s="66"/>
      <c r="L29" s="64">
        <f t="shared" ref="L29:L32" si="9">IFERROR(K29/G29,0)</f>
        <v>0</v>
      </c>
      <c r="N29" s="156"/>
      <c r="O29" s="156"/>
      <c r="P29" s="64">
        <f t="shared" ref="P29:P32" si="10">IFERROR(N29/G29,0)</f>
        <v>0</v>
      </c>
      <c r="R29" s="65">
        <f t="shared" ref="R29:R32" si="11">G29-I29</f>
        <v>0</v>
      </c>
    </row>
    <row r="30" spans="1:21" x14ac:dyDescent="0.2">
      <c r="A30" s="8" t="s">
        <v>5</v>
      </c>
      <c r="B30" s="179" t="str">
        <f t="shared" si="6"/>
        <v>-</v>
      </c>
      <c r="C30" s="180"/>
      <c r="D30" s="180"/>
      <c r="E30" s="181"/>
      <c r="G30" s="182">
        <f t="shared" si="7"/>
        <v>0</v>
      </c>
      <c r="H30" s="182"/>
      <c r="I30" s="65">
        <f t="shared" si="8"/>
        <v>0</v>
      </c>
      <c r="K30" s="66"/>
      <c r="L30" s="64">
        <f t="shared" si="9"/>
        <v>0</v>
      </c>
      <c r="N30" s="156"/>
      <c r="O30" s="156"/>
      <c r="P30" s="64">
        <f t="shared" si="10"/>
        <v>0</v>
      </c>
      <c r="R30" s="65">
        <f t="shared" si="11"/>
        <v>0</v>
      </c>
    </row>
    <row r="31" spans="1:21" x14ac:dyDescent="0.2">
      <c r="A31" s="8" t="s">
        <v>6</v>
      </c>
      <c r="B31" s="179" t="str">
        <f t="shared" si="6"/>
        <v>-</v>
      </c>
      <c r="C31" s="180"/>
      <c r="D31" s="180"/>
      <c r="E31" s="181"/>
      <c r="G31" s="182">
        <f t="shared" si="7"/>
        <v>0</v>
      </c>
      <c r="H31" s="182"/>
      <c r="I31" s="65">
        <f t="shared" si="8"/>
        <v>0</v>
      </c>
      <c r="K31" s="66"/>
      <c r="L31" s="64">
        <f t="shared" si="9"/>
        <v>0</v>
      </c>
      <c r="N31" s="156"/>
      <c r="O31" s="156"/>
      <c r="P31" s="64">
        <f t="shared" si="10"/>
        <v>0</v>
      </c>
      <c r="R31" s="65">
        <f t="shared" si="11"/>
        <v>0</v>
      </c>
    </row>
    <row r="32" spans="1:21" x14ac:dyDescent="0.2">
      <c r="A32" s="8" t="s">
        <v>7</v>
      </c>
      <c r="B32" s="179" t="str">
        <f t="shared" si="6"/>
        <v>-</v>
      </c>
      <c r="C32" s="180"/>
      <c r="D32" s="180"/>
      <c r="E32" s="181"/>
      <c r="G32" s="182">
        <f t="shared" si="7"/>
        <v>0</v>
      </c>
      <c r="H32" s="182"/>
      <c r="I32" s="65">
        <f t="shared" si="8"/>
        <v>0</v>
      </c>
      <c r="K32" s="66"/>
      <c r="L32" s="64">
        <f t="shared" si="9"/>
        <v>0</v>
      </c>
      <c r="N32" s="156"/>
      <c r="O32" s="156"/>
      <c r="P32" s="64">
        <f t="shared" si="10"/>
        <v>0</v>
      </c>
      <c r="R32" s="65">
        <f t="shared" si="11"/>
        <v>0</v>
      </c>
    </row>
    <row r="33" spans="1:21" ht="8.25" customHeight="1" x14ac:dyDescent="0.2">
      <c r="A33" s="6"/>
      <c r="B33" s="6"/>
      <c r="C33" s="6"/>
      <c r="D33" s="6"/>
      <c r="E33" s="6"/>
      <c r="F33" s="6"/>
      <c r="G33" s="6"/>
      <c r="H33" s="6"/>
      <c r="I33" s="6"/>
      <c r="J33" s="6"/>
      <c r="K33" s="6"/>
      <c r="L33" s="6"/>
      <c r="M33" s="6"/>
      <c r="N33" s="6"/>
      <c r="O33" s="6"/>
      <c r="P33" s="6"/>
      <c r="Q33" s="6"/>
      <c r="R33" s="6"/>
      <c r="S33" s="6"/>
      <c r="T33" s="6"/>
      <c r="U33" s="6"/>
    </row>
    <row r="34" spans="1:21" ht="12" customHeight="1" x14ac:dyDescent="0.2">
      <c r="A34" s="6"/>
      <c r="B34" s="6"/>
      <c r="C34" s="6"/>
      <c r="D34" s="6"/>
      <c r="E34" s="6"/>
      <c r="F34" s="165" t="str">
        <f>IF(B14="","-",B14)</f>
        <v>-</v>
      </c>
      <c r="G34" s="165"/>
      <c r="H34" s="165"/>
      <c r="I34" s="165" t="str">
        <f>IF(B15="","-",B15)</f>
        <v>-</v>
      </c>
      <c r="J34" s="165"/>
      <c r="K34" s="165"/>
      <c r="L34" s="165" t="str">
        <f>IF(B16="","-",B16)</f>
        <v>-</v>
      </c>
      <c r="M34" s="165"/>
      <c r="N34" s="165"/>
      <c r="O34" s="165" t="str">
        <f>IF(B17="","-",B17)</f>
        <v>-</v>
      </c>
      <c r="P34" s="165"/>
      <c r="Q34" s="165"/>
      <c r="R34" s="165" t="str">
        <f>IF(B18="","-",B18)</f>
        <v>-</v>
      </c>
      <c r="S34" s="165"/>
      <c r="T34" s="165"/>
      <c r="U34" s="19"/>
    </row>
    <row r="35" spans="1:21" ht="12" customHeight="1" thickBot="1" x14ac:dyDescent="0.25">
      <c r="A35" s="6"/>
      <c r="B35" s="6"/>
      <c r="C35" s="6"/>
      <c r="D35" s="6"/>
      <c r="E35" s="6"/>
      <c r="F35" s="165" t="str">
        <f>IF(G14="","-",G14)</f>
        <v>-</v>
      </c>
      <c r="G35" s="165"/>
      <c r="H35" s="165"/>
      <c r="I35" s="165" t="str">
        <f>IF(G15="","-",G15)</f>
        <v>-</v>
      </c>
      <c r="J35" s="165"/>
      <c r="K35" s="165"/>
      <c r="L35" s="168" t="str">
        <f>IF(G16="","-",G16)</f>
        <v>-</v>
      </c>
      <c r="M35" s="168"/>
      <c r="N35" s="168"/>
      <c r="O35" s="168" t="str">
        <f>IF(G17="","-",G17)</f>
        <v>-</v>
      </c>
      <c r="P35" s="168"/>
      <c r="Q35" s="168"/>
      <c r="R35" s="165" t="str">
        <f>IF(G18="","-",G18)</f>
        <v>-</v>
      </c>
      <c r="S35" s="165"/>
      <c r="T35" s="165"/>
      <c r="U35" s="19"/>
    </row>
    <row r="36" spans="1:21" ht="11.25" customHeight="1" x14ac:dyDescent="0.2">
      <c r="A36" s="20" t="s">
        <v>29</v>
      </c>
      <c r="B36" s="21"/>
      <c r="C36" s="21"/>
      <c r="D36" s="21"/>
      <c r="E36" s="21"/>
      <c r="F36" s="166"/>
      <c r="G36" s="166"/>
      <c r="H36" s="166"/>
      <c r="I36" s="166"/>
      <c r="J36" s="166"/>
      <c r="K36" s="166"/>
      <c r="L36" s="166"/>
      <c r="M36" s="166"/>
      <c r="N36" s="166"/>
      <c r="O36" s="166"/>
      <c r="P36" s="166"/>
      <c r="Q36" s="166"/>
      <c r="R36" s="166"/>
      <c r="S36" s="166"/>
      <c r="T36" s="166"/>
      <c r="U36" s="19"/>
    </row>
    <row r="37" spans="1:21" ht="12" customHeight="1" x14ac:dyDescent="0.2">
      <c r="A37" s="5"/>
      <c r="B37" s="6" t="s">
        <v>30</v>
      </c>
      <c r="C37" s="6"/>
      <c r="D37" s="6"/>
      <c r="E37" s="6"/>
      <c r="F37" s="157">
        <f>F39</f>
        <v>0</v>
      </c>
      <c r="G37" s="157"/>
      <c r="H37" s="157"/>
      <c r="I37" s="157">
        <f t="shared" ref="I37" si="12">I39</f>
        <v>0</v>
      </c>
      <c r="J37" s="157"/>
      <c r="K37" s="157"/>
      <c r="L37" s="157">
        <f t="shared" ref="L37" si="13">L39</f>
        <v>0</v>
      </c>
      <c r="M37" s="157"/>
      <c r="N37" s="157"/>
      <c r="O37" s="157">
        <f t="shared" ref="O37" si="14">O39</f>
        <v>0</v>
      </c>
      <c r="P37" s="157"/>
      <c r="Q37" s="157"/>
      <c r="R37" s="157">
        <f t="shared" ref="R37" si="15">R39</f>
        <v>0</v>
      </c>
      <c r="S37" s="157"/>
      <c r="T37" s="157"/>
      <c r="U37" s="19"/>
    </row>
    <row r="38" spans="1:21" x14ac:dyDescent="0.2">
      <c r="B38" s="4" t="s">
        <v>31</v>
      </c>
      <c r="F38" s="167"/>
      <c r="G38" s="167"/>
      <c r="H38" s="167"/>
      <c r="I38" s="167"/>
      <c r="J38" s="167"/>
      <c r="K38" s="167"/>
      <c r="L38" s="167"/>
      <c r="M38" s="167"/>
      <c r="N38" s="167"/>
      <c r="O38" s="167"/>
      <c r="P38" s="167"/>
      <c r="Q38" s="167"/>
      <c r="R38" s="167"/>
      <c r="S38" s="167"/>
      <c r="T38" s="167"/>
      <c r="U38" s="19"/>
    </row>
    <row r="39" spans="1:21" x14ac:dyDescent="0.2">
      <c r="B39" s="1" t="s">
        <v>33</v>
      </c>
      <c r="F39" s="162">
        <f>ROUND(N28,0)</f>
        <v>0</v>
      </c>
      <c r="G39" s="162"/>
      <c r="H39" s="162"/>
      <c r="I39" s="162">
        <f>ROUND(N29,0)</f>
        <v>0</v>
      </c>
      <c r="J39" s="162"/>
      <c r="K39" s="162"/>
      <c r="L39" s="162">
        <f>ROUND(N30,0)</f>
        <v>0</v>
      </c>
      <c r="M39" s="162"/>
      <c r="N39" s="162"/>
      <c r="O39" s="162">
        <f>ROUND(N31,0)</f>
        <v>0</v>
      </c>
      <c r="P39" s="162"/>
      <c r="Q39" s="162"/>
      <c r="R39" s="162">
        <f>ROUND(N32,0)</f>
        <v>0</v>
      </c>
      <c r="S39" s="162"/>
      <c r="T39" s="162"/>
      <c r="U39" s="19"/>
    </row>
    <row r="40" spans="1:21" ht="8.25" customHeight="1" thickBot="1" x14ac:dyDescent="0.25"/>
    <row r="41" spans="1:21" x14ac:dyDescent="0.2">
      <c r="A41" s="20" t="s">
        <v>36</v>
      </c>
      <c r="B41" s="21"/>
      <c r="C41" s="21"/>
      <c r="D41" s="21"/>
      <c r="E41" s="21"/>
      <c r="F41" s="21"/>
      <c r="G41" s="21"/>
      <c r="H41" s="21"/>
      <c r="I41" s="21"/>
      <c r="J41" s="21"/>
      <c r="K41" s="21"/>
      <c r="L41" s="21"/>
      <c r="M41" s="21"/>
      <c r="N41" s="21"/>
      <c r="O41" s="21"/>
      <c r="P41" s="21"/>
      <c r="Q41" s="21"/>
      <c r="R41" s="21"/>
      <c r="S41" s="21"/>
      <c r="T41" s="21"/>
    </row>
    <row r="42" spans="1:21" x14ac:dyDescent="0.2">
      <c r="B42" s="1" t="s">
        <v>37</v>
      </c>
      <c r="F42" s="157">
        <f>ROUND(K28,0)</f>
        <v>0</v>
      </c>
      <c r="G42" s="157"/>
      <c r="H42" s="157"/>
      <c r="I42" s="157">
        <f>ROUND(K29,0)</f>
        <v>0</v>
      </c>
      <c r="J42" s="157"/>
      <c r="K42" s="157"/>
      <c r="L42" s="157">
        <f>ROUND(K30,0)</f>
        <v>0</v>
      </c>
      <c r="M42" s="157"/>
      <c r="N42" s="157"/>
      <c r="O42" s="157">
        <f>ROUND(K31,0)</f>
        <v>0</v>
      </c>
      <c r="P42" s="157"/>
      <c r="Q42" s="157"/>
      <c r="R42" s="157">
        <f>ROUND(K32,0)</f>
        <v>0</v>
      </c>
      <c r="S42" s="157"/>
      <c r="T42" s="157"/>
    </row>
    <row r="43" spans="1:21" x14ac:dyDescent="0.2">
      <c r="B43" s="4" t="s">
        <v>38</v>
      </c>
      <c r="F43" s="155"/>
      <c r="G43" s="155"/>
      <c r="H43" s="155"/>
      <c r="I43" s="155"/>
      <c r="J43" s="155"/>
      <c r="K43" s="155"/>
      <c r="L43" s="155"/>
      <c r="M43" s="155"/>
      <c r="N43" s="155"/>
      <c r="O43" s="155"/>
      <c r="P43" s="155"/>
      <c r="Q43" s="155"/>
      <c r="R43" s="155"/>
      <c r="S43" s="155"/>
      <c r="T43" s="155"/>
    </row>
    <row r="44" spans="1:21" x14ac:dyDescent="0.2">
      <c r="B44" s="1" t="s">
        <v>39</v>
      </c>
      <c r="F44" s="156"/>
      <c r="G44" s="156"/>
      <c r="H44" s="156"/>
      <c r="I44" s="156"/>
      <c r="J44" s="156"/>
      <c r="K44" s="156"/>
      <c r="L44" s="156"/>
      <c r="M44" s="156"/>
      <c r="N44" s="156"/>
      <c r="O44" s="156"/>
      <c r="P44" s="156"/>
      <c r="Q44" s="156"/>
      <c r="R44" s="156"/>
      <c r="S44" s="156"/>
      <c r="T44" s="156"/>
    </row>
    <row r="45" spans="1:21" x14ac:dyDescent="0.2">
      <c r="B45" s="1" t="s">
        <v>40</v>
      </c>
      <c r="F45" s="156"/>
      <c r="G45" s="156"/>
      <c r="H45" s="156"/>
      <c r="I45" s="156"/>
      <c r="J45" s="156"/>
      <c r="K45" s="156"/>
      <c r="L45" s="156"/>
      <c r="M45" s="156"/>
      <c r="N45" s="156"/>
      <c r="O45" s="156"/>
      <c r="P45" s="156"/>
      <c r="Q45" s="156"/>
      <c r="R45" s="156"/>
      <c r="S45" s="156"/>
      <c r="T45" s="156"/>
    </row>
    <row r="47" spans="1:21" x14ac:dyDescent="0.2">
      <c r="B47" s="1" t="s">
        <v>41</v>
      </c>
      <c r="F47" s="164">
        <f>SUM(F44:H45)</f>
        <v>0</v>
      </c>
      <c r="G47" s="164"/>
      <c r="H47" s="164"/>
      <c r="I47" s="164">
        <f t="shared" ref="I47" si="16">SUM(I44:K45)</f>
        <v>0</v>
      </c>
      <c r="J47" s="164"/>
      <c r="K47" s="164"/>
      <c r="L47" s="164">
        <f t="shared" ref="L47" si="17">SUM(L44:N45)</f>
        <v>0</v>
      </c>
      <c r="M47" s="164"/>
      <c r="N47" s="164"/>
      <c r="O47" s="164">
        <f t="shared" ref="O47" si="18">SUM(O44:Q45)</f>
        <v>0</v>
      </c>
      <c r="P47" s="164"/>
      <c r="Q47" s="164"/>
      <c r="R47" s="164">
        <f t="shared" ref="R47" si="19">SUM(R44:T45)</f>
        <v>0</v>
      </c>
      <c r="S47" s="164"/>
      <c r="T47" s="164"/>
    </row>
    <row r="48" spans="1:21" x14ac:dyDescent="0.2">
      <c r="B48" s="23" t="s">
        <v>42</v>
      </c>
      <c r="C48" s="22"/>
      <c r="F48" s="163" t="str">
        <f>IF(F42&lt;&gt;F47,"No","Yes")</f>
        <v>Yes</v>
      </c>
      <c r="G48" s="163"/>
      <c r="H48" s="163"/>
      <c r="I48" s="163" t="str">
        <f t="shared" ref="I48" si="20">IF(I42&lt;&gt;I47,"No","Yes")</f>
        <v>Yes</v>
      </c>
      <c r="J48" s="163"/>
      <c r="K48" s="163"/>
      <c r="L48" s="163" t="str">
        <f t="shared" ref="L48" si="21">IF(L42&lt;&gt;L47,"No","Yes")</f>
        <v>Yes</v>
      </c>
      <c r="M48" s="163"/>
      <c r="N48" s="163"/>
      <c r="O48" s="163" t="str">
        <f t="shared" ref="O48" si="22">IF(O42&lt;&gt;O47,"No","Yes")</f>
        <v>Yes</v>
      </c>
      <c r="P48" s="163"/>
      <c r="Q48" s="163"/>
      <c r="R48" s="163" t="str">
        <f t="shared" ref="R48" si="23">IF(R42&lt;&gt;R47,"No","Yes")</f>
        <v>Yes</v>
      </c>
      <c r="S48" s="163"/>
      <c r="T48" s="163"/>
    </row>
    <row r="49" spans="1:21" ht="7.5" customHeight="1" x14ac:dyDescent="0.2">
      <c r="A49" s="3"/>
      <c r="B49" s="3"/>
      <c r="C49" s="3"/>
      <c r="D49" s="3"/>
      <c r="E49" s="3"/>
      <c r="F49" s="3"/>
      <c r="G49" s="3"/>
      <c r="H49" s="3"/>
      <c r="I49" s="3"/>
      <c r="J49" s="3"/>
      <c r="K49" s="3"/>
      <c r="L49" s="3"/>
      <c r="M49" s="3"/>
      <c r="N49" s="3"/>
      <c r="O49" s="3"/>
      <c r="P49" s="3"/>
      <c r="Q49" s="3"/>
      <c r="R49" s="3"/>
      <c r="S49" s="3"/>
      <c r="T49" s="3"/>
      <c r="U49" s="3"/>
    </row>
    <row r="50" spans="1:21" x14ac:dyDescent="0.2">
      <c r="A50" s="67" t="s">
        <v>16</v>
      </c>
      <c r="B50" s="68"/>
      <c r="C50" s="69">
        <f>$C$6</f>
        <v>0</v>
      </c>
      <c r="D50" s="69"/>
      <c r="E50" s="69"/>
      <c r="F50" s="69"/>
      <c r="G50" s="69"/>
      <c r="H50" s="68"/>
      <c r="I50" s="67" t="s">
        <v>28</v>
      </c>
      <c r="J50" s="70"/>
      <c r="K50" s="68"/>
      <c r="L50" s="69">
        <f>$L$6</f>
        <v>0</v>
      </c>
      <c r="M50" s="69"/>
      <c r="N50" s="69"/>
      <c r="O50" s="69"/>
      <c r="P50" s="69"/>
      <c r="Q50" s="69"/>
      <c r="R50" s="71"/>
      <c r="S50" s="70"/>
      <c r="T50" s="72" t="s">
        <v>24</v>
      </c>
      <c r="U50" s="73">
        <f>$U$6</f>
        <v>0</v>
      </c>
    </row>
    <row r="51" spans="1:21" x14ac:dyDescent="0.2">
      <c r="A51" s="67" t="s">
        <v>32</v>
      </c>
      <c r="B51" s="68"/>
      <c r="C51" s="69">
        <f>$C$7</f>
        <v>0</v>
      </c>
      <c r="D51" s="69"/>
      <c r="E51" s="69"/>
      <c r="F51" s="69"/>
      <c r="G51" s="69"/>
      <c r="H51" s="68"/>
      <c r="I51" s="67" t="s">
        <v>66</v>
      </c>
      <c r="J51" s="70"/>
      <c r="K51" s="68"/>
      <c r="L51" s="69">
        <f>$L$7</f>
        <v>0</v>
      </c>
      <c r="M51" s="69"/>
      <c r="N51" s="69"/>
      <c r="O51" s="69"/>
      <c r="P51" s="69"/>
      <c r="Q51" s="69"/>
      <c r="R51" s="69"/>
      <c r="S51" s="70"/>
      <c r="T51" s="72" t="s">
        <v>25</v>
      </c>
      <c r="U51" s="73">
        <f>$U$7</f>
        <v>0</v>
      </c>
    </row>
    <row r="52" spans="1:21" ht="7.5" customHeight="1" x14ac:dyDescent="0.2">
      <c r="A52" s="74"/>
      <c r="B52" s="74"/>
      <c r="C52" s="74"/>
      <c r="D52" s="74"/>
      <c r="E52" s="74"/>
      <c r="F52" s="74"/>
      <c r="G52" s="74"/>
      <c r="H52" s="74"/>
      <c r="I52" s="74"/>
      <c r="J52" s="74"/>
      <c r="K52" s="74"/>
      <c r="L52" s="74"/>
      <c r="M52" s="74"/>
      <c r="N52" s="74"/>
      <c r="O52" s="74"/>
      <c r="P52" s="74"/>
      <c r="Q52" s="74"/>
      <c r="R52" s="74"/>
      <c r="S52" s="74"/>
      <c r="T52" s="74"/>
      <c r="U52" s="74"/>
    </row>
    <row r="53" spans="1:21" ht="7.5" customHeight="1" x14ac:dyDescent="0.2"/>
    <row r="54" spans="1:21" ht="18" customHeight="1" x14ac:dyDescent="0.2">
      <c r="A54" s="2" t="s">
        <v>54</v>
      </c>
      <c r="B54" s="3"/>
      <c r="C54" s="3"/>
      <c r="D54" s="3"/>
      <c r="E54" s="3"/>
      <c r="F54" s="3"/>
      <c r="G54" s="3"/>
      <c r="H54" s="3"/>
      <c r="I54" s="3"/>
      <c r="J54" s="3"/>
      <c r="K54" s="3"/>
      <c r="L54" s="3"/>
      <c r="M54" s="3"/>
      <c r="N54" s="3"/>
      <c r="O54" s="3"/>
      <c r="P54" s="3"/>
      <c r="Q54" s="3"/>
      <c r="R54" s="3"/>
      <c r="S54" s="3"/>
      <c r="T54" s="3"/>
      <c r="U54" s="3"/>
    </row>
    <row r="55" spans="1:21" ht="11.25" customHeight="1" x14ac:dyDescent="0.2">
      <c r="H55" s="159" t="s">
        <v>60</v>
      </c>
      <c r="I55" s="159"/>
      <c r="K55" s="175" t="s">
        <v>34</v>
      </c>
      <c r="L55" s="176"/>
      <c r="N55" s="142" t="s">
        <v>23</v>
      </c>
      <c r="O55" s="143"/>
      <c r="P55" s="144"/>
      <c r="R55" s="184" t="s">
        <v>72</v>
      </c>
      <c r="S55" s="185"/>
      <c r="T55" s="186"/>
      <c r="U55" s="38"/>
    </row>
    <row r="56" spans="1:21" ht="11.25" customHeight="1" x14ac:dyDescent="0.2">
      <c r="H56" s="158" t="str">
        <f>TEXT(U50,"mm/dd/yy") &amp; " - " &amp; TEXT(U51,"mm/dd/yy")</f>
        <v>01/00/00 - 01/00/00</v>
      </c>
      <c r="I56" s="158"/>
      <c r="K56" s="177"/>
      <c r="L56" s="178"/>
      <c r="N56" s="172" t="str">
        <f>IF($C$6="","Service Name",$C$6)</f>
        <v>Service Name</v>
      </c>
      <c r="O56" s="173"/>
      <c r="P56" s="174"/>
      <c r="R56" s="187"/>
      <c r="S56" s="188"/>
      <c r="T56" s="189"/>
      <c r="U56" s="38"/>
    </row>
    <row r="57" spans="1:21" ht="3.75" customHeight="1" x14ac:dyDescent="0.2"/>
    <row r="58" spans="1:21" ht="11.25" customHeight="1" x14ac:dyDescent="0.2">
      <c r="A58" s="150" t="s">
        <v>44</v>
      </c>
      <c r="B58" s="150"/>
      <c r="C58" s="150"/>
      <c r="D58" s="150"/>
      <c r="E58" s="150"/>
      <c r="F58" s="148" t="s">
        <v>45</v>
      </c>
      <c r="G58" s="148"/>
      <c r="H58" s="148" t="s">
        <v>58</v>
      </c>
      <c r="I58" s="148" t="s">
        <v>59</v>
      </c>
      <c r="K58" s="148" t="s">
        <v>56</v>
      </c>
      <c r="L58" s="130" t="s">
        <v>57</v>
      </c>
      <c r="N58" s="148" t="s">
        <v>56</v>
      </c>
      <c r="O58" s="148"/>
      <c r="P58" s="130" t="s">
        <v>57</v>
      </c>
      <c r="R58" s="148" t="s">
        <v>67</v>
      </c>
      <c r="S58" s="148"/>
      <c r="T58" s="130" t="s">
        <v>68</v>
      </c>
      <c r="U58" s="190"/>
    </row>
    <row r="59" spans="1:21" ht="12" customHeight="1" thickBot="1" x14ac:dyDescent="0.25">
      <c r="A59" s="151"/>
      <c r="B59" s="151"/>
      <c r="C59" s="151"/>
      <c r="D59" s="151"/>
      <c r="E59" s="151"/>
      <c r="F59" s="149"/>
      <c r="G59" s="149"/>
      <c r="H59" s="149"/>
      <c r="I59" s="149"/>
      <c r="K59" s="149"/>
      <c r="L59" s="131"/>
      <c r="N59" s="149"/>
      <c r="O59" s="149"/>
      <c r="P59" s="131"/>
      <c r="R59" s="149"/>
      <c r="S59" s="149"/>
      <c r="T59" s="131"/>
      <c r="U59" s="190"/>
    </row>
    <row r="60" spans="1:21" ht="3.75" customHeight="1" x14ac:dyDescent="0.2"/>
    <row r="61" spans="1:21" x14ac:dyDescent="0.2">
      <c r="A61" s="31" t="s">
        <v>46</v>
      </c>
      <c r="H61" s="15"/>
      <c r="I61" s="15"/>
      <c r="N61" s="15"/>
      <c r="O61" s="15"/>
      <c r="R61" s="15"/>
      <c r="S61" s="15"/>
    </row>
    <row r="62" spans="1:21" x14ac:dyDescent="0.2">
      <c r="A62" s="8" t="s">
        <v>3</v>
      </c>
      <c r="B62" s="124"/>
      <c r="C62" s="124"/>
      <c r="D62" s="124"/>
      <c r="E62" s="124"/>
      <c r="F62" s="129"/>
      <c r="G62" s="129"/>
      <c r="H62" s="75"/>
      <c r="I62" s="77">
        <f>IF(H62="",0,1-H62)</f>
        <v>0</v>
      </c>
      <c r="K62" s="78">
        <f>L62*(F62*H62)</f>
        <v>0</v>
      </c>
      <c r="L62" s="76"/>
      <c r="N62" s="128">
        <f>P62*(F62*H62)</f>
        <v>0</v>
      </c>
      <c r="O62" s="128"/>
      <c r="P62" s="76"/>
      <c r="R62" s="127">
        <f>K62+N62</f>
        <v>0</v>
      </c>
      <c r="S62" s="191"/>
      <c r="T62" s="79">
        <f>L62+P62</f>
        <v>0</v>
      </c>
      <c r="U62" s="6"/>
    </row>
    <row r="63" spans="1:21" x14ac:dyDescent="0.2">
      <c r="A63" s="8" t="s">
        <v>4</v>
      </c>
      <c r="B63" s="124"/>
      <c r="C63" s="124"/>
      <c r="D63" s="124"/>
      <c r="E63" s="124"/>
      <c r="F63" s="129"/>
      <c r="G63" s="129"/>
      <c r="H63" s="75"/>
      <c r="I63" s="77">
        <f t="shared" ref="I63:I69" si="24">IF(H63="",0,1-H63)</f>
        <v>0</v>
      </c>
      <c r="K63" s="78">
        <f t="shared" ref="K63:K65" si="25">L63*(F63*H63)</f>
        <v>0</v>
      </c>
      <c r="L63" s="76"/>
      <c r="N63" s="128">
        <f t="shared" ref="N63:N66" si="26">P63*(F63*H63)</f>
        <v>0</v>
      </c>
      <c r="O63" s="128"/>
      <c r="P63" s="76"/>
      <c r="R63" s="127">
        <f t="shared" ref="R63:R69" si="27">K63+N63</f>
        <v>0</v>
      </c>
      <c r="S63" s="191"/>
      <c r="T63" s="79">
        <f t="shared" ref="T63:T69" si="28">L63+P63</f>
        <v>0</v>
      </c>
      <c r="U63" s="6"/>
    </row>
    <row r="64" spans="1:21" x14ac:dyDescent="0.2">
      <c r="A64" s="8" t="s">
        <v>5</v>
      </c>
      <c r="B64" s="124"/>
      <c r="C64" s="124"/>
      <c r="D64" s="124"/>
      <c r="E64" s="124"/>
      <c r="F64" s="129"/>
      <c r="G64" s="129"/>
      <c r="H64" s="75"/>
      <c r="I64" s="77">
        <f t="shared" si="24"/>
        <v>0</v>
      </c>
      <c r="K64" s="78">
        <f t="shared" si="25"/>
        <v>0</v>
      </c>
      <c r="L64" s="76"/>
      <c r="N64" s="128">
        <f t="shared" si="26"/>
        <v>0</v>
      </c>
      <c r="O64" s="128"/>
      <c r="P64" s="76"/>
      <c r="R64" s="127">
        <f t="shared" si="27"/>
        <v>0</v>
      </c>
      <c r="S64" s="191"/>
      <c r="T64" s="79">
        <f t="shared" si="28"/>
        <v>0</v>
      </c>
      <c r="U64" s="6"/>
    </row>
    <row r="65" spans="1:21" x14ac:dyDescent="0.2">
      <c r="A65" s="8" t="s">
        <v>6</v>
      </c>
      <c r="B65" s="124"/>
      <c r="C65" s="124"/>
      <c r="D65" s="124"/>
      <c r="E65" s="124"/>
      <c r="F65" s="129"/>
      <c r="G65" s="129"/>
      <c r="H65" s="75"/>
      <c r="I65" s="77">
        <f t="shared" si="24"/>
        <v>0</v>
      </c>
      <c r="K65" s="78">
        <f t="shared" si="25"/>
        <v>0</v>
      </c>
      <c r="L65" s="76"/>
      <c r="N65" s="128">
        <f t="shared" si="26"/>
        <v>0</v>
      </c>
      <c r="O65" s="128"/>
      <c r="P65" s="76"/>
      <c r="R65" s="127">
        <f t="shared" si="27"/>
        <v>0</v>
      </c>
      <c r="S65" s="191"/>
      <c r="T65" s="79">
        <f t="shared" si="28"/>
        <v>0</v>
      </c>
      <c r="U65" s="6"/>
    </row>
    <row r="66" spans="1:21" x14ac:dyDescent="0.2">
      <c r="A66" s="8" t="s">
        <v>7</v>
      </c>
      <c r="B66" s="124"/>
      <c r="C66" s="124"/>
      <c r="D66" s="124"/>
      <c r="E66" s="124"/>
      <c r="F66" s="129"/>
      <c r="G66" s="129"/>
      <c r="H66" s="75"/>
      <c r="I66" s="77">
        <f t="shared" si="24"/>
        <v>0</v>
      </c>
      <c r="K66" s="78">
        <f>L66*(F66*H66)</f>
        <v>0</v>
      </c>
      <c r="L66" s="76"/>
      <c r="N66" s="128">
        <f t="shared" si="26"/>
        <v>0</v>
      </c>
      <c r="O66" s="128"/>
      <c r="P66" s="76"/>
      <c r="R66" s="127">
        <f t="shared" si="27"/>
        <v>0</v>
      </c>
      <c r="S66" s="191"/>
      <c r="T66" s="79">
        <f t="shared" si="28"/>
        <v>0</v>
      </c>
      <c r="U66" s="6"/>
    </row>
    <row r="67" spans="1:21" x14ac:dyDescent="0.2">
      <c r="A67" s="8" t="s">
        <v>48</v>
      </c>
      <c r="B67" s="124"/>
      <c r="C67" s="124"/>
      <c r="D67" s="124"/>
      <c r="E67" s="124"/>
      <c r="F67" s="129"/>
      <c r="G67" s="129"/>
      <c r="H67" s="75"/>
      <c r="I67" s="77">
        <f t="shared" si="24"/>
        <v>0</v>
      </c>
      <c r="K67" s="78">
        <f t="shared" ref="K67:K69" si="29">L67*(F67*H67)</f>
        <v>0</v>
      </c>
      <c r="L67" s="76"/>
      <c r="N67" s="128">
        <f t="shared" ref="N67:N69" si="30">P67*(F67*H67)</f>
        <v>0</v>
      </c>
      <c r="O67" s="128"/>
      <c r="P67" s="76"/>
      <c r="R67" s="127">
        <f t="shared" si="27"/>
        <v>0</v>
      </c>
      <c r="S67" s="191"/>
      <c r="T67" s="79">
        <f t="shared" si="28"/>
        <v>0</v>
      </c>
      <c r="U67" s="6"/>
    </row>
    <row r="68" spans="1:21" x14ac:dyDescent="0.2">
      <c r="A68" s="8" t="s">
        <v>49</v>
      </c>
      <c r="B68" s="124"/>
      <c r="C68" s="124"/>
      <c r="D68" s="124"/>
      <c r="E68" s="124"/>
      <c r="F68" s="129"/>
      <c r="G68" s="129"/>
      <c r="H68" s="75"/>
      <c r="I68" s="77">
        <f t="shared" si="24"/>
        <v>0</v>
      </c>
      <c r="K68" s="78">
        <f t="shared" si="29"/>
        <v>0</v>
      </c>
      <c r="L68" s="76"/>
      <c r="N68" s="128">
        <f t="shared" si="30"/>
        <v>0</v>
      </c>
      <c r="O68" s="128"/>
      <c r="P68" s="76"/>
      <c r="R68" s="127">
        <f t="shared" si="27"/>
        <v>0</v>
      </c>
      <c r="S68" s="191"/>
      <c r="T68" s="79">
        <f t="shared" si="28"/>
        <v>0</v>
      </c>
      <c r="U68" s="6"/>
    </row>
    <row r="69" spans="1:21" x14ac:dyDescent="0.2">
      <c r="A69" s="8" t="s">
        <v>50</v>
      </c>
      <c r="B69" s="124"/>
      <c r="C69" s="124"/>
      <c r="D69" s="124"/>
      <c r="E69" s="124"/>
      <c r="F69" s="129"/>
      <c r="G69" s="129"/>
      <c r="H69" s="75"/>
      <c r="I69" s="77">
        <f t="shared" si="24"/>
        <v>0</v>
      </c>
      <c r="K69" s="78">
        <f t="shared" si="29"/>
        <v>0</v>
      </c>
      <c r="L69" s="76"/>
      <c r="N69" s="128">
        <f t="shared" si="30"/>
        <v>0</v>
      </c>
      <c r="O69" s="128"/>
      <c r="P69" s="76"/>
      <c r="R69" s="127">
        <f t="shared" si="27"/>
        <v>0</v>
      </c>
      <c r="S69" s="191"/>
      <c r="T69" s="79">
        <f t="shared" si="28"/>
        <v>0</v>
      </c>
      <c r="U69" s="6"/>
    </row>
    <row r="70" spans="1:21" ht="3.75" customHeight="1" x14ac:dyDescent="0.2"/>
    <row r="71" spans="1:21" x14ac:dyDescent="0.2">
      <c r="A71" s="4" t="s">
        <v>47</v>
      </c>
      <c r="H71" s="15"/>
      <c r="I71" s="15"/>
    </row>
    <row r="72" spans="1:21" x14ac:dyDescent="0.2">
      <c r="A72" s="8" t="s">
        <v>3</v>
      </c>
      <c r="B72" s="124"/>
      <c r="C72" s="124"/>
      <c r="D72" s="124"/>
      <c r="E72" s="124"/>
      <c r="F72" s="129"/>
      <c r="G72" s="129"/>
      <c r="H72" s="75"/>
      <c r="I72" s="77">
        <f>IF(H72="",0,1-H72)</f>
        <v>0</v>
      </c>
      <c r="K72" s="78">
        <f>L72*(F72*H72)</f>
        <v>0</v>
      </c>
      <c r="L72" s="76"/>
      <c r="N72" s="128">
        <f>P72*(F72*H72)</f>
        <v>0</v>
      </c>
      <c r="O72" s="128"/>
      <c r="P72" s="76"/>
      <c r="R72" s="127">
        <f>K72+N72</f>
        <v>0</v>
      </c>
      <c r="S72" s="191"/>
      <c r="T72" s="79">
        <f>L72+P72</f>
        <v>0</v>
      </c>
    </row>
    <row r="73" spans="1:21" x14ac:dyDescent="0.2">
      <c r="A73" s="8" t="s">
        <v>4</v>
      </c>
      <c r="B73" s="124"/>
      <c r="C73" s="124"/>
      <c r="D73" s="124"/>
      <c r="E73" s="124"/>
      <c r="F73" s="129"/>
      <c r="G73" s="129"/>
      <c r="H73" s="75"/>
      <c r="I73" s="77">
        <f t="shared" ref="I73:I81" si="31">IF(H73="",0,1-H73)</f>
        <v>0</v>
      </c>
      <c r="K73" s="78">
        <f t="shared" ref="K73:K81" si="32">L73*(F73*H73)</f>
        <v>0</v>
      </c>
      <c r="L73" s="76"/>
      <c r="N73" s="128">
        <f t="shared" ref="N73:N81" si="33">P73*(F73*H73)</f>
        <v>0</v>
      </c>
      <c r="O73" s="128"/>
      <c r="P73" s="76"/>
      <c r="R73" s="127">
        <f t="shared" ref="R73:R81" si="34">K73+N73</f>
        <v>0</v>
      </c>
      <c r="S73" s="191"/>
      <c r="T73" s="79">
        <f t="shared" ref="T73:T81" si="35">L73+P73</f>
        <v>0</v>
      </c>
    </row>
    <row r="74" spans="1:21" x14ac:dyDescent="0.2">
      <c r="A74" s="8" t="s">
        <v>5</v>
      </c>
      <c r="B74" s="124"/>
      <c r="C74" s="124"/>
      <c r="D74" s="124"/>
      <c r="E74" s="124"/>
      <c r="F74" s="129"/>
      <c r="G74" s="129"/>
      <c r="H74" s="75"/>
      <c r="I74" s="77">
        <f t="shared" si="31"/>
        <v>0</v>
      </c>
      <c r="K74" s="78">
        <f t="shared" si="32"/>
        <v>0</v>
      </c>
      <c r="L74" s="76"/>
      <c r="N74" s="128">
        <f t="shared" si="33"/>
        <v>0</v>
      </c>
      <c r="O74" s="128"/>
      <c r="P74" s="76"/>
      <c r="R74" s="127">
        <f t="shared" si="34"/>
        <v>0</v>
      </c>
      <c r="S74" s="191"/>
      <c r="T74" s="79">
        <f t="shared" si="35"/>
        <v>0</v>
      </c>
    </row>
    <row r="75" spans="1:21" x14ac:dyDescent="0.2">
      <c r="A75" s="8" t="s">
        <v>6</v>
      </c>
      <c r="B75" s="124"/>
      <c r="C75" s="124"/>
      <c r="D75" s="124"/>
      <c r="E75" s="124"/>
      <c r="F75" s="129"/>
      <c r="G75" s="129"/>
      <c r="H75" s="75"/>
      <c r="I75" s="77">
        <f t="shared" si="31"/>
        <v>0</v>
      </c>
      <c r="K75" s="78">
        <f t="shared" si="32"/>
        <v>0</v>
      </c>
      <c r="L75" s="76"/>
      <c r="N75" s="128">
        <f t="shared" si="33"/>
        <v>0</v>
      </c>
      <c r="O75" s="128"/>
      <c r="P75" s="76"/>
      <c r="R75" s="127">
        <f t="shared" si="34"/>
        <v>0</v>
      </c>
      <c r="S75" s="191"/>
      <c r="T75" s="79">
        <f t="shared" si="35"/>
        <v>0</v>
      </c>
    </row>
    <row r="76" spans="1:21" x14ac:dyDescent="0.2">
      <c r="A76" s="8" t="s">
        <v>7</v>
      </c>
      <c r="B76" s="124"/>
      <c r="C76" s="124"/>
      <c r="D76" s="124"/>
      <c r="E76" s="124"/>
      <c r="F76" s="129"/>
      <c r="G76" s="129"/>
      <c r="H76" s="75"/>
      <c r="I76" s="77">
        <f t="shared" si="31"/>
        <v>0</v>
      </c>
      <c r="K76" s="78">
        <f t="shared" si="32"/>
        <v>0</v>
      </c>
      <c r="L76" s="76"/>
      <c r="N76" s="128">
        <f t="shared" si="33"/>
        <v>0</v>
      </c>
      <c r="O76" s="128"/>
      <c r="P76" s="76"/>
      <c r="R76" s="127">
        <f t="shared" si="34"/>
        <v>0</v>
      </c>
      <c r="S76" s="191"/>
      <c r="T76" s="79">
        <f t="shared" si="35"/>
        <v>0</v>
      </c>
    </row>
    <row r="77" spans="1:21" x14ac:dyDescent="0.2">
      <c r="A77" s="8" t="s">
        <v>48</v>
      </c>
      <c r="B77" s="124"/>
      <c r="C77" s="124"/>
      <c r="D77" s="124"/>
      <c r="E77" s="124"/>
      <c r="F77" s="129"/>
      <c r="G77" s="129"/>
      <c r="H77" s="75"/>
      <c r="I77" s="77">
        <f t="shared" si="31"/>
        <v>0</v>
      </c>
      <c r="K77" s="78">
        <f t="shared" si="32"/>
        <v>0</v>
      </c>
      <c r="L77" s="76"/>
      <c r="N77" s="128">
        <f t="shared" si="33"/>
        <v>0</v>
      </c>
      <c r="O77" s="128"/>
      <c r="P77" s="76"/>
      <c r="R77" s="127">
        <f t="shared" si="34"/>
        <v>0</v>
      </c>
      <c r="S77" s="191"/>
      <c r="T77" s="79">
        <f t="shared" si="35"/>
        <v>0</v>
      </c>
    </row>
    <row r="78" spans="1:21" x14ac:dyDescent="0.2">
      <c r="A78" s="8" t="s">
        <v>49</v>
      </c>
      <c r="B78" s="124"/>
      <c r="C78" s="124"/>
      <c r="D78" s="124"/>
      <c r="E78" s="124"/>
      <c r="F78" s="129"/>
      <c r="G78" s="129"/>
      <c r="H78" s="75"/>
      <c r="I78" s="77">
        <f t="shared" si="31"/>
        <v>0</v>
      </c>
      <c r="K78" s="78">
        <f t="shared" si="32"/>
        <v>0</v>
      </c>
      <c r="L78" s="76"/>
      <c r="N78" s="128">
        <f t="shared" si="33"/>
        <v>0</v>
      </c>
      <c r="O78" s="128"/>
      <c r="P78" s="76"/>
      <c r="R78" s="127">
        <f t="shared" si="34"/>
        <v>0</v>
      </c>
      <c r="S78" s="191"/>
      <c r="T78" s="79">
        <f t="shared" si="35"/>
        <v>0</v>
      </c>
    </row>
    <row r="79" spans="1:21" x14ac:dyDescent="0.2">
      <c r="A79" s="8" t="s">
        <v>50</v>
      </c>
      <c r="B79" s="124"/>
      <c r="C79" s="124"/>
      <c r="D79" s="124"/>
      <c r="E79" s="124"/>
      <c r="F79" s="129"/>
      <c r="G79" s="129"/>
      <c r="H79" s="75"/>
      <c r="I79" s="77">
        <f t="shared" si="31"/>
        <v>0</v>
      </c>
      <c r="K79" s="78">
        <f t="shared" si="32"/>
        <v>0</v>
      </c>
      <c r="L79" s="76"/>
      <c r="N79" s="128">
        <f t="shared" si="33"/>
        <v>0</v>
      </c>
      <c r="O79" s="128"/>
      <c r="P79" s="76"/>
      <c r="R79" s="127">
        <f t="shared" si="34"/>
        <v>0</v>
      </c>
      <c r="S79" s="191"/>
      <c r="T79" s="79">
        <f t="shared" si="35"/>
        <v>0</v>
      </c>
    </row>
    <row r="80" spans="1:21" x14ac:dyDescent="0.2">
      <c r="A80" s="8" t="s">
        <v>51</v>
      </c>
      <c r="B80" s="124"/>
      <c r="C80" s="124"/>
      <c r="D80" s="124"/>
      <c r="E80" s="124"/>
      <c r="F80" s="129"/>
      <c r="G80" s="129"/>
      <c r="H80" s="75"/>
      <c r="I80" s="77">
        <f t="shared" si="31"/>
        <v>0</v>
      </c>
      <c r="K80" s="78">
        <f t="shared" si="32"/>
        <v>0</v>
      </c>
      <c r="L80" s="76"/>
      <c r="N80" s="128">
        <f t="shared" si="33"/>
        <v>0</v>
      </c>
      <c r="O80" s="128"/>
      <c r="P80" s="76"/>
      <c r="R80" s="127">
        <f t="shared" si="34"/>
        <v>0</v>
      </c>
      <c r="S80" s="191"/>
      <c r="T80" s="79">
        <f t="shared" si="35"/>
        <v>0</v>
      </c>
    </row>
    <row r="81" spans="1:21" x14ac:dyDescent="0.2">
      <c r="A81" s="8" t="s">
        <v>52</v>
      </c>
      <c r="B81" s="124"/>
      <c r="C81" s="124"/>
      <c r="D81" s="124"/>
      <c r="E81" s="124"/>
      <c r="F81" s="129"/>
      <c r="G81" s="129"/>
      <c r="H81" s="75"/>
      <c r="I81" s="77">
        <f t="shared" si="31"/>
        <v>0</v>
      </c>
      <c r="K81" s="78">
        <f t="shared" si="32"/>
        <v>0</v>
      </c>
      <c r="L81" s="76"/>
      <c r="N81" s="128">
        <f t="shared" si="33"/>
        <v>0</v>
      </c>
      <c r="O81" s="128"/>
      <c r="P81" s="76"/>
      <c r="R81" s="127">
        <f t="shared" si="34"/>
        <v>0</v>
      </c>
      <c r="S81" s="191"/>
      <c r="T81" s="79">
        <f t="shared" si="35"/>
        <v>0</v>
      </c>
    </row>
    <row r="82" spans="1:21" ht="3.75" customHeight="1" x14ac:dyDescent="0.2"/>
    <row r="83" spans="1:21" x14ac:dyDescent="0.2">
      <c r="A83" s="4" t="s">
        <v>53</v>
      </c>
      <c r="H83" s="15"/>
      <c r="I83" s="15"/>
    </row>
    <row r="84" spans="1:21" x14ac:dyDescent="0.2">
      <c r="A84" s="8" t="s">
        <v>3</v>
      </c>
      <c r="B84" s="124"/>
      <c r="C84" s="124"/>
      <c r="D84" s="124"/>
      <c r="E84" s="124"/>
      <c r="F84" s="129"/>
      <c r="G84" s="129"/>
      <c r="H84" s="75"/>
      <c r="I84" s="77">
        <f>IF(H84="",0,1-H84)</f>
        <v>0</v>
      </c>
      <c r="K84" s="78">
        <f>L84*(F84*H84)</f>
        <v>0</v>
      </c>
      <c r="L84" s="76"/>
      <c r="N84" s="160">
        <f>P84*(F84*H84)</f>
        <v>0</v>
      </c>
      <c r="O84" s="161"/>
      <c r="P84" s="76"/>
      <c r="R84" s="127">
        <f>K84+N84</f>
        <v>0</v>
      </c>
      <c r="S84" s="191"/>
      <c r="T84" s="79">
        <f>L84+P84</f>
        <v>0</v>
      </c>
    </row>
    <row r="85" spans="1:21" x14ac:dyDescent="0.2">
      <c r="A85" s="8" t="s">
        <v>4</v>
      </c>
      <c r="B85" s="124"/>
      <c r="C85" s="124"/>
      <c r="D85" s="124"/>
      <c r="E85" s="124"/>
      <c r="F85" s="129"/>
      <c r="G85" s="129"/>
      <c r="H85" s="75"/>
      <c r="I85" s="77">
        <f t="shared" ref="I85:I92" si="36">IF(H85="",0,1-H85)</f>
        <v>0</v>
      </c>
      <c r="K85" s="78">
        <f t="shared" ref="K85:K92" si="37">L85*(F85*H85)</f>
        <v>0</v>
      </c>
      <c r="L85" s="76"/>
      <c r="N85" s="160">
        <f t="shared" ref="N85:N89" si="38">P85*(F85*H85)</f>
        <v>0</v>
      </c>
      <c r="O85" s="161"/>
      <c r="P85" s="76"/>
      <c r="R85" s="127">
        <f t="shared" ref="R85:R92" si="39">K85+N85</f>
        <v>0</v>
      </c>
      <c r="S85" s="191"/>
      <c r="T85" s="79">
        <f t="shared" ref="T85:T92" si="40">L85+P85</f>
        <v>0</v>
      </c>
    </row>
    <row r="86" spans="1:21" x14ac:dyDescent="0.2">
      <c r="A86" s="8" t="s">
        <v>5</v>
      </c>
      <c r="B86" s="124"/>
      <c r="C86" s="124"/>
      <c r="D86" s="124"/>
      <c r="E86" s="124"/>
      <c r="F86" s="129"/>
      <c r="G86" s="129"/>
      <c r="H86" s="75"/>
      <c r="I86" s="77">
        <f t="shared" si="36"/>
        <v>0</v>
      </c>
      <c r="K86" s="78">
        <f t="shared" si="37"/>
        <v>0</v>
      </c>
      <c r="L86" s="76"/>
      <c r="N86" s="160">
        <f t="shared" si="38"/>
        <v>0</v>
      </c>
      <c r="O86" s="161"/>
      <c r="P86" s="76"/>
      <c r="R86" s="127">
        <f t="shared" si="39"/>
        <v>0</v>
      </c>
      <c r="S86" s="191"/>
      <c r="T86" s="79">
        <f t="shared" si="40"/>
        <v>0</v>
      </c>
    </row>
    <row r="87" spans="1:21" x14ac:dyDescent="0.2">
      <c r="A87" s="8" t="s">
        <v>6</v>
      </c>
      <c r="B87" s="124"/>
      <c r="C87" s="124"/>
      <c r="D87" s="124"/>
      <c r="E87" s="124"/>
      <c r="F87" s="129"/>
      <c r="G87" s="129"/>
      <c r="H87" s="75"/>
      <c r="I87" s="77">
        <f t="shared" si="36"/>
        <v>0</v>
      </c>
      <c r="K87" s="78">
        <f t="shared" si="37"/>
        <v>0</v>
      </c>
      <c r="L87" s="76"/>
      <c r="N87" s="160">
        <f t="shared" si="38"/>
        <v>0</v>
      </c>
      <c r="O87" s="161"/>
      <c r="P87" s="76"/>
      <c r="R87" s="127">
        <f t="shared" si="39"/>
        <v>0</v>
      </c>
      <c r="S87" s="191"/>
      <c r="T87" s="79">
        <f t="shared" si="40"/>
        <v>0</v>
      </c>
    </row>
    <row r="88" spans="1:21" x14ac:dyDescent="0.2">
      <c r="A88" s="8" t="s">
        <v>7</v>
      </c>
      <c r="B88" s="124"/>
      <c r="C88" s="124"/>
      <c r="D88" s="124"/>
      <c r="E88" s="124"/>
      <c r="F88" s="129"/>
      <c r="G88" s="129"/>
      <c r="H88" s="75"/>
      <c r="I88" s="77">
        <f t="shared" si="36"/>
        <v>0</v>
      </c>
      <c r="K88" s="78">
        <f t="shared" si="37"/>
        <v>0</v>
      </c>
      <c r="L88" s="76"/>
      <c r="N88" s="160">
        <f t="shared" si="38"/>
        <v>0</v>
      </c>
      <c r="O88" s="161"/>
      <c r="P88" s="76"/>
      <c r="R88" s="127">
        <f t="shared" si="39"/>
        <v>0</v>
      </c>
      <c r="S88" s="191"/>
      <c r="T88" s="79">
        <f t="shared" si="40"/>
        <v>0</v>
      </c>
    </row>
    <row r="89" spans="1:21" x14ac:dyDescent="0.2">
      <c r="A89" s="8" t="s">
        <v>48</v>
      </c>
      <c r="B89" s="124"/>
      <c r="C89" s="124"/>
      <c r="D89" s="124"/>
      <c r="E89" s="124"/>
      <c r="F89" s="129"/>
      <c r="G89" s="129"/>
      <c r="H89" s="75"/>
      <c r="I89" s="77">
        <f t="shared" si="36"/>
        <v>0</v>
      </c>
      <c r="K89" s="78">
        <f t="shared" si="37"/>
        <v>0</v>
      </c>
      <c r="L89" s="76"/>
      <c r="N89" s="160">
        <f t="shared" si="38"/>
        <v>0</v>
      </c>
      <c r="O89" s="161"/>
      <c r="P89" s="76"/>
      <c r="R89" s="127">
        <f t="shared" si="39"/>
        <v>0</v>
      </c>
      <c r="S89" s="191"/>
      <c r="T89" s="79">
        <f t="shared" si="40"/>
        <v>0</v>
      </c>
    </row>
    <row r="90" spans="1:21" x14ac:dyDescent="0.2">
      <c r="A90" s="8" t="s">
        <v>49</v>
      </c>
      <c r="B90" s="124"/>
      <c r="C90" s="124"/>
      <c r="D90" s="124"/>
      <c r="E90" s="124"/>
      <c r="F90" s="129"/>
      <c r="G90" s="129"/>
      <c r="H90" s="75"/>
      <c r="I90" s="77">
        <f t="shared" si="36"/>
        <v>0</v>
      </c>
      <c r="K90" s="78">
        <f t="shared" si="37"/>
        <v>0</v>
      </c>
      <c r="L90" s="76"/>
      <c r="N90" s="160">
        <f t="shared" ref="N90:N92" si="41">P90*(F90*H90)</f>
        <v>0</v>
      </c>
      <c r="O90" s="161"/>
      <c r="P90" s="76"/>
      <c r="R90" s="127">
        <f t="shared" si="39"/>
        <v>0</v>
      </c>
      <c r="S90" s="191"/>
      <c r="T90" s="79">
        <f t="shared" si="40"/>
        <v>0</v>
      </c>
    </row>
    <row r="91" spans="1:21" x14ac:dyDescent="0.2">
      <c r="A91" s="8" t="s">
        <v>50</v>
      </c>
      <c r="B91" s="124"/>
      <c r="C91" s="124"/>
      <c r="D91" s="124"/>
      <c r="E91" s="124"/>
      <c r="F91" s="129"/>
      <c r="G91" s="129"/>
      <c r="H91" s="75"/>
      <c r="I91" s="77">
        <f t="shared" si="36"/>
        <v>0</v>
      </c>
      <c r="K91" s="78">
        <f t="shared" si="37"/>
        <v>0</v>
      </c>
      <c r="L91" s="76"/>
      <c r="N91" s="160">
        <f t="shared" si="41"/>
        <v>0</v>
      </c>
      <c r="O91" s="161"/>
      <c r="P91" s="76"/>
      <c r="R91" s="127">
        <f t="shared" si="39"/>
        <v>0</v>
      </c>
      <c r="S91" s="191"/>
      <c r="T91" s="79">
        <f t="shared" si="40"/>
        <v>0</v>
      </c>
    </row>
    <row r="92" spans="1:21" x14ac:dyDescent="0.2">
      <c r="A92" s="8" t="s">
        <v>51</v>
      </c>
      <c r="B92" s="124"/>
      <c r="C92" s="124"/>
      <c r="D92" s="124"/>
      <c r="E92" s="124"/>
      <c r="F92" s="129"/>
      <c r="G92" s="129"/>
      <c r="H92" s="75"/>
      <c r="I92" s="77">
        <f t="shared" si="36"/>
        <v>0</v>
      </c>
      <c r="K92" s="78">
        <f t="shared" si="37"/>
        <v>0</v>
      </c>
      <c r="L92" s="76"/>
      <c r="N92" s="160">
        <f t="shared" si="41"/>
        <v>0</v>
      </c>
      <c r="O92" s="161"/>
      <c r="P92" s="76"/>
      <c r="R92" s="127">
        <f t="shared" si="39"/>
        <v>0</v>
      </c>
      <c r="S92" s="191"/>
      <c r="T92" s="79">
        <f t="shared" si="40"/>
        <v>0</v>
      </c>
    </row>
    <row r="93" spans="1:21" ht="3.75" customHeight="1" x14ac:dyDescent="0.2"/>
    <row r="94" spans="1:21" x14ac:dyDescent="0.2">
      <c r="A94" s="4" t="s">
        <v>61</v>
      </c>
      <c r="F94" s="192">
        <f>SUM(F62:G92)</f>
        <v>0</v>
      </c>
      <c r="G94" s="193"/>
      <c r="H94" s="80">
        <f>($F$62*H62)+($F$63*H63)+($F$64*H64)+($F$65*H65)+($F$66*H66)+($F$67*H67)+($F$68*H68)+($F$69*H69)+($F$72*H72)+($F$73*H73)+($F$74*H74)+($F$75*H75)+($F$76*H76)+($F$77*H77)+($F$78*H78)+($F$79*H79)+($F$80*H80)+($F$81*H81)+($F$84*H84)+($F$85*H85)+($F$86*H86)+($F$87*H87)+($F$88*H88)+($F$89*H89)+($F$90*H90)+($F$91*H91)+($F$92*H92)</f>
        <v>0</v>
      </c>
      <c r="I94" s="80">
        <f>($F$62*I62)+($F$63*I63)+($F$64*I64)+($F$65*I65)+($F$66*I66)+($F$67*I67)+($F$68*I68)+($F$69*I69)+($F$72*I72)+($F$73*I73)+($F$74*I74)+($F$75*I75)+($F$76*I76)+($F$77*I77)+($F$78*I78)+($F$79*I79)+($F$80*I80)+($F$81*I81)+($F$84*I84)+($F$85*I85)+($F$86*I86)+($F$87*I87)+($F$88*I88)+($F$89*I89)+($F$90*I90)+($F$91*I91)+($F$92*I92)</f>
        <v>0</v>
      </c>
      <c r="K94" s="81">
        <f>SUM(K62:K92)</f>
        <v>0</v>
      </c>
      <c r="L94" s="33"/>
      <c r="N94" s="192">
        <f>SUM(N62:O92)</f>
        <v>0</v>
      </c>
      <c r="O94" s="193"/>
      <c r="R94" s="192">
        <f>SUM(R62:S92)</f>
        <v>0</v>
      </c>
      <c r="S94" s="193"/>
      <c r="T94" s="32"/>
    </row>
    <row r="95" spans="1:21" ht="7.5" customHeight="1" x14ac:dyDescent="0.2">
      <c r="A95" s="3"/>
      <c r="B95" s="3"/>
      <c r="C95" s="3"/>
      <c r="D95" s="3"/>
      <c r="E95" s="3"/>
      <c r="F95" s="3"/>
      <c r="G95" s="3"/>
      <c r="H95" s="3"/>
      <c r="I95" s="3"/>
      <c r="J95" s="3"/>
      <c r="K95" s="3"/>
      <c r="L95" s="3"/>
      <c r="M95" s="3"/>
      <c r="N95" s="3"/>
      <c r="O95" s="3"/>
      <c r="P95" s="3"/>
      <c r="Q95" s="3"/>
      <c r="R95" s="3"/>
      <c r="S95" s="3"/>
      <c r="T95" s="3"/>
      <c r="U95" s="3"/>
    </row>
    <row r="96" spans="1:21" x14ac:dyDescent="0.2">
      <c r="A96" s="67" t="s">
        <v>16</v>
      </c>
      <c r="B96" s="68"/>
      <c r="C96" s="69">
        <f>$C$6</f>
        <v>0</v>
      </c>
      <c r="D96" s="69"/>
      <c r="E96" s="69"/>
      <c r="F96" s="69"/>
      <c r="G96" s="69"/>
      <c r="H96" s="68"/>
      <c r="I96" s="67" t="s">
        <v>28</v>
      </c>
      <c r="J96" s="70"/>
      <c r="K96" s="68"/>
      <c r="L96" s="69">
        <f>$L$6</f>
        <v>0</v>
      </c>
      <c r="M96" s="69"/>
      <c r="N96" s="69"/>
      <c r="O96" s="69"/>
      <c r="P96" s="69"/>
      <c r="Q96" s="69"/>
      <c r="R96" s="71"/>
      <c r="S96" s="70"/>
      <c r="T96" s="72" t="s">
        <v>24</v>
      </c>
      <c r="U96" s="73">
        <f>$U$6</f>
        <v>0</v>
      </c>
    </row>
    <row r="97" spans="1:21" x14ac:dyDescent="0.2">
      <c r="A97" s="67" t="s">
        <v>32</v>
      </c>
      <c r="B97" s="68"/>
      <c r="C97" s="69">
        <f>$C$7</f>
        <v>0</v>
      </c>
      <c r="D97" s="69"/>
      <c r="E97" s="69"/>
      <c r="F97" s="69"/>
      <c r="G97" s="69"/>
      <c r="H97" s="68"/>
      <c r="I97" s="67" t="s">
        <v>66</v>
      </c>
      <c r="J97" s="70"/>
      <c r="K97" s="68"/>
      <c r="L97" s="69">
        <f>$L$7</f>
        <v>0</v>
      </c>
      <c r="M97" s="69"/>
      <c r="N97" s="69"/>
      <c r="O97" s="69"/>
      <c r="P97" s="69"/>
      <c r="Q97" s="69"/>
      <c r="R97" s="69"/>
      <c r="S97" s="70"/>
      <c r="T97" s="72" t="s">
        <v>25</v>
      </c>
      <c r="U97" s="73">
        <f>$U$7</f>
        <v>0</v>
      </c>
    </row>
    <row r="98" spans="1:21" ht="7.5" customHeight="1" x14ac:dyDescent="0.2">
      <c r="A98" s="74"/>
      <c r="B98" s="74"/>
      <c r="C98" s="74"/>
      <c r="D98" s="74"/>
      <c r="E98" s="74"/>
      <c r="F98" s="74"/>
      <c r="G98" s="74"/>
      <c r="H98" s="74"/>
      <c r="I98" s="74"/>
      <c r="J98" s="74"/>
      <c r="K98" s="74"/>
      <c r="L98" s="74"/>
      <c r="M98" s="74"/>
      <c r="N98" s="74"/>
      <c r="O98" s="74"/>
      <c r="P98" s="74"/>
      <c r="Q98" s="74"/>
      <c r="R98" s="74"/>
      <c r="S98" s="74"/>
      <c r="T98" s="74"/>
      <c r="U98" s="74"/>
    </row>
    <row r="99" spans="1:21" ht="3.75" customHeight="1" x14ac:dyDescent="0.2"/>
    <row r="100" spans="1:21" ht="18" customHeight="1" x14ac:dyDescent="0.2">
      <c r="A100" s="4" t="s">
        <v>69</v>
      </c>
    </row>
    <row r="101" spans="1:21" ht="3.75" customHeight="1" x14ac:dyDescent="0.2">
      <c r="A101" s="4"/>
    </row>
    <row r="102" spans="1:21" x14ac:dyDescent="0.2">
      <c r="H102" s="159" t="s">
        <v>60</v>
      </c>
      <c r="I102" s="159"/>
      <c r="K102" s="206" t="s">
        <v>70</v>
      </c>
      <c r="L102" s="207"/>
      <c r="N102" s="142" t="s">
        <v>23</v>
      </c>
      <c r="O102" s="143"/>
      <c r="P102" s="144"/>
      <c r="R102" s="184" t="s">
        <v>81</v>
      </c>
      <c r="S102" s="185"/>
      <c r="T102" s="186"/>
    </row>
    <row r="103" spans="1:21" x14ac:dyDescent="0.2">
      <c r="H103" s="158" t="str">
        <f>TEXT($U$96,"mm/dd/yy") &amp; " - " &amp; TEXT($U$97,"mm/dd/yy")</f>
        <v>01/00/00 - 01/00/00</v>
      </c>
      <c r="I103" s="158"/>
      <c r="K103" s="208"/>
      <c r="L103" s="209"/>
      <c r="N103" s="172" t="str">
        <f>IF($C$6="","Service Name",$C$6)</f>
        <v>Service Name</v>
      </c>
      <c r="O103" s="173"/>
      <c r="P103" s="174"/>
      <c r="R103" s="187"/>
      <c r="S103" s="188"/>
      <c r="T103" s="189"/>
    </row>
    <row r="104" spans="1:21" ht="3.75" customHeight="1" x14ac:dyDescent="0.2"/>
    <row r="105" spans="1:21" x14ac:dyDescent="0.2">
      <c r="A105" s="150" t="s">
        <v>73</v>
      </c>
      <c r="B105" s="150"/>
      <c r="C105" s="150"/>
      <c r="D105" s="150"/>
      <c r="E105" s="150"/>
      <c r="F105" s="148" t="s">
        <v>45</v>
      </c>
      <c r="G105" s="148"/>
      <c r="H105" s="148" t="s">
        <v>58</v>
      </c>
      <c r="I105" s="148" t="s">
        <v>59</v>
      </c>
      <c r="K105" s="148" t="s">
        <v>55</v>
      </c>
      <c r="L105" s="148" t="s">
        <v>71</v>
      </c>
      <c r="N105" s="148" t="s">
        <v>56</v>
      </c>
      <c r="O105" s="148"/>
      <c r="P105" s="130" t="s">
        <v>57</v>
      </c>
      <c r="R105" s="148" t="s">
        <v>67</v>
      </c>
      <c r="S105" s="148"/>
      <c r="T105" s="130" t="s">
        <v>68</v>
      </c>
    </row>
    <row r="106" spans="1:21" ht="12" thickBot="1" x14ac:dyDescent="0.25">
      <c r="A106" s="151"/>
      <c r="B106" s="151"/>
      <c r="C106" s="151"/>
      <c r="D106" s="151"/>
      <c r="E106" s="151"/>
      <c r="F106" s="149"/>
      <c r="G106" s="149"/>
      <c r="H106" s="149"/>
      <c r="I106" s="149"/>
      <c r="K106" s="149"/>
      <c r="L106" s="149"/>
      <c r="N106" s="149"/>
      <c r="O106" s="149"/>
      <c r="P106" s="131"/>
      <c r="R106" s="149"/>
      <c r="S106" s="149"/>
      <c r="T106" s="131"/>
    </row>
    <row r="107" spans="1:21" ht="3.75" customHeight="1" x14ac:dyDescent="0.2">
      <c r="A107" s="39"/>
      <c r="B107" s="39"/>
      <c r="C107" s="39"/>
      <c r="D107" s="39"/>
      <c r="E107" s="39"/>
      <c r="F107" s="18"/>
      <c r="G107" s="18"/>
      <c r="H107" s="18"/>
      <c r="I107" s="18"/>
      <c r="K107" s="18"/>
      <c r="L107" s="18"/>
      <c r="N107" s="18"/>
      <c r="O107" s="18"/>
      <c r="P107" s="12"/>
      <c r="R107" s="18"/>
      <c r="S107" s="18"/>
      <c r="T107" s="12"/>
    </row>
    <row r="108" spans="1:21" x14ac:dyDescent="0.2">
      <c r="A108" s="8" t="s">
        <v>3</v>
      </c>
      <c r="B108" s="124"/>
      <c r="C108" s="124"/>
      <c r="D108" s="124"/>
      <c r="E108" s="124"/>
      <c r="F108" s="129"/>
      <c r="G108" s="129"/>
      <c r="H108" s="76"/>
      <c r="I108" s="84">
        <f>IF(H108="",0,1-H108)</f>
        <v>0</v>
      </c>
      <c r="K108" s="82"/>
      <c r="L108" s="83"/>
      <c r="N108" s="128">
        <f>IFERROR(((F108*H108)/L108)*ROUND((($U$97-$U$96)/365),1),0)</f>
        <v>0</v>
      </c>
      <c r="O108" s="128"/>
      <c r="P108" s="85">
        <f>IFERROR(N108/(((F108*H108)/L108)*ROUND((($U$97-$U$96)/365),1)),0)</f>
        <v>0</v>
      </c>
      <c r="R108" s="127">
        <f>N108</f>
        <v>0</v>
      </c>
      <c r="S108" s="127"/>
      <c r="T108" s="79">
        <f>P108</f>
        <v>0</v>
      </c>
    </row>
    <row r="109" spans="1:21" x14ac:dyDescent="0.2">
      <c r="A109" s="8" t="s">
        <v>4</v>
      </c>
      <c r="B109" s="124"/>
      <c r="C109" s="124"/>
      <c r="D109" s="124"/>
      <c r="E109" s="124"/>
      <c r="F109" s="129"/>
      <c r="G109" s="129"/>
      <c r="H109" s="76"/>
      <c r="I109" s="84">
        <f t="shared" ref="I109:I112" si="42">IF(H109="",0,1-H109)</f>
        <v>0</v>
      </c>
      <c r="K109" s="82"/>
      <c r="L109" s="83"/>
      <c r="N109" s="128">
        <f t="shared" ref="N109:N112" si="43">IFERROR(((F109*H109)/L109)*ROUND((($U$97-$U$96)/365),1),0)</f>
        <v>0</v>
      </c>
      <c r="O109" s="128"/>
      <c r="P109" s="85">
        <f t="shared" ref="P109:P112" si="44">IFERROR(N109/(((F109*H109)/L109)*ROUND((($U$97-$U$96)/365),1)),0)</f>
        <v>0</v>
      </c>
      <c r="R109" s="127">
        <f t="shared" ref="R109:R112" si="45">N109</f>
        <v>0</v>
      </c>
      <c r="S109" s="127"/>
      <c r="T109" s="79">
        <f t="shared" ref="T109:T112" si="46">P109</f>
        <v>0</v>
      </c>
    </row>
    <row r="110" spans="1:21" ht="10.5" customHeight="1" x14ac:dyDescent="0.2">
      <c r="A110" s="8" t="s">
        <v>5</v>
      </c>
      <c r="B110" s="124"/>
      <c r="C110" s="124"/>
      <c r="D110" s="124"/>
      <c r="E110" s="124"/>
      <c r="F110" s="129"/>
      <c r="G110" s="129"/>
      <c r="H110" s="76"/>
      <c r="I110" s="84">
        <f t="shared" si="42"/>
        <v>0</v>
      </c>
      <c r="K110" s="82"/>
      <c r="L110" s="83"/>
      <c r="N110" s="128">
        <f t="shared" si="43"/>
        <v>0</v>
      </c>
      <c r="O110" s="128"/>
      <c r="P110" s="85">
        <f t="shared" si="44"/>
        <v>0</v>
      </c>
      <c r="R110" s="127">
        <f t="shared" si="45"/>
        <v>0</v>
      </c>
      <c r="S110" s="127"/>
      <c r="T110" s="79">
        <f t="shared" si="46"/>
        <v>0</v>
      </c>
    </row>
    <row r="111" spans="1:21" ht="11.25" customHeight="1" x14ac:dyDescent="0.2">
      <c r="A111" s="8" t="s">
        <v>6</v>
      </c>
      <c r="B111" s="124"/>
      <c r="C111" s="124"/>
      <c r="D111" s="124"/>
      <c r="E111" s="124"/>
      <c r="F111" s="129"/>
      <c r="G111" s="129"/>
      <c r="H111" s="76"/>
      <c r="I111" s="84">
        <f t="shared" si="42"/>
        <v>0</v>
      </c>
      <c r="K111" s="82"/>
      <c r="L111" s="83"/>
      <c r="N111" s="128">
        <f t="shared" si="43"/>
        <v>0</v>
      </c>
      <c r="O111" s="128"/>
      <c r="P111" s="85">
        <f t="shared" si="44"/>
        <v>0</v>
      </c>
      <c r="R111" s="127">
        <f t="shared" si="45"/>
        <v>0</v>
      </c>
      <c r="S111" s="127"/>
      <c r="T111" s="79">
        <f t="shared" si="46"/>
        <v>0</v>
      </c>
    </row>
    <row r="112" spans="1:21" ht="11.25" customHeight="1" x14ac:dyDescent="0.2">
      <c r="A112" s="8" t="s">
        <v>7</v>
      </c>
      <c r="B112" s="124"/>
      <c r="C112" s="124"/>
      <c r="D112" s="124"/>
      <c r="E112" s="124"/>
      <c r="F112" s="129"/>
      <c r="G112" s="129"/>
      <c r="H112" s="76"/>
      <c r="I112" s="84">
        <f t="shared" si="42"/>
        <v>0</v>
      </c>
      <c r="K112" s="82"/>
      <c r="L112" s="83"/>
      <c r="N112" s="128">
        <f t="shared" si="43"/>
        <v>0</v>
      </c>
      <c r="O112" s="128"/>
      <c r="P112" s="85">
        <f t="shared" si="44"/>
        <v>0</v>
      </c>
      <c r="R112" s="127">
        <f t="shared" si="45"/>
        <v>0</v>
      </c>
      <c r="S112" s="127"/>
      <c r="T112" s="79">
        <f t="shared" si="46"/>
        <v>0</v>
      </c>
    </row>
    <row r="113" spans="1:20" ht="3.75" customHeight="1" x14ac:dyDescent="0.2"/>
    <row r="114" spans="1:20" ht="18" customHeight="1" x14ac:dyDescent="0.2">
      <c r="A114" s="4" t="s">
        <v>74</v>
      </c>
    </row>
    <row r="115" spans="1:20" ht="3.75" customHeight="1" x14ac:dyDescent="0.2">
      <c r="A115" s="4"/>
    </row>
    <row r="116" spans="1:20" ht="11.25" customHeight="1" x14ac:dyDescent="0.2">
      <c r="A116" s="4"/>
      <c r="G116" s="44"/>
      <c r="H116" s="159" t="s">
        <v>60</v>
      </c>
      <c r="I116" s="159"/>
      <c r="J116" s="44"/>
      <c r="K116" s="195" t="s">
        <v>82</v>
      </c>
      <c r="L116" s="196"/>
      <c r="M116" s="196"/>
      <c r="N116" s="196"/>
      <c r="O116" s="196"/>
      <c r="P116" s="197"/>
      <c r="R116" s="184" t="s">
        <v>81</v>
      </c>
      <c r="S116" s="185"/>
      <c r="T116" s="186"/>
    </row>
    <row r="117" spans="1:20" ht="11.25" customHeight="1" x14ac:dyDescent="0.2">
      <c r="A117" s="4"/>
      <c r="G117" s="44"/>
      <c r="H117" s="158" t="str">
        <f>TEXT($U$96,"mm/dd/yy") &amp; " - " &amp; TEXT($U$97,"mm/dd/yy")</f>
        <v>01/00/00 - 01/00/00</v>
      </c>
      <c r="I117" s="158"/>
      <c r="J117" s="44"/>
      <c r="K117" s="198"/>
      <c r="L117" s="199"/>
      <c r="M117" s="199"/>
      <c r="N117" s="199"/>
      <c r="O117" s="199"/>
      <c r="P117" s="200"/>
      <c r="R117" s="187"/>
      <c r="S117" s="188"/>
      <c r="T117" s="189"/>
    </row>
    <row r="118" spans="1:20" ht="3.75" customHeight="1" x14ac:dyDescent="0.2"/>
    <row r="119" spans="1:20" ht="11.25" customHeight="1" x14ac:dyDescent="0.2">
      <c r="A119" s="130" t="s">
        <v>75</v>
      </c>
      <c r="B119" s="130"/>
      <c r="C119" s="130" t="s">
        <v>62</v>
      </c>
      <c r="D119" s="130"/>
      <c r="E119" s="130"/>
      <c r="F119" s="148" t="s">
        <v>45</v>
      </c>
      <c r="G119" s="148"/>
      <c r="H119" s="152" t="s">
        <v>58</v>
      </c>
      <c r="I119" s="148" t="s">
        <v>59</v>
      </c>
      <c r="J119" s="43"/>
      <c r="K119" s="130" t="s">
        <v>76</v>
      </c>
      <c r="L119" s="130"/>
      <c r="M119" s="17"/>
      <c r="N119" s="154" t="s">
        <v>79</v>
      </c>
      <c r="O119" s="154"/>
      <c r="P119" s="154"/>
      <c r="R119" s="148" t="s">
        <v>67</v>
      </c>
      <c r="S119" s="148"/>
      <c r="T119" s="130" t="s">
        <v>68</v>
      </c>
    </row>
    <row r="120" spans="1:20" ht="11.25" customHeight="1" thickBot="1" x14ac:dyDescent="0.25">
      <c r="A120" s="131"/>
      <c r="B120" s="131"/>
      <c r="C120" s="131"/>
      <c r="D120" s="131"/>
      <c r="E120" s="131"/>
      <c r="F120" s="149"/>
      <c r="G120" s="149"/>
      <c r="H120" s="153"/>
      <c r="I120" s="149"/>
      <c r="J120" s="43"/>
      <c r="K120" s="131"/>
      <c r="L120" s="131"/>
      <c r="M120" s="17"/>
      <c r="N120" s="35" t="s">
        <v>78</v>
      </c>
      <c r="O120" s="35" t="s">
        <v>77</v>
      </c>
      <c r="P120" s="35" t="s">
        <v>80</v>
      </c>
      <c r="R120" s="149"/>
      <c r="S120" s="149"/>
      <c r="T120" s="131"/>
    </row>
    <row r="121" spans="1:20" ht="3.75" customHeight="1" x14ac:dyDescent="0.2">
      <c r="A121" s="29"/>
      <c r="B121" s="29"/>
      <c r="C121" s="29"/>
      <c r="D121" s="29"/>
      <c r="E121" s="29"/>
      <c r="F121" s="40"/>
      <c r="G121" s="26"/>
      <c r="H121" s="26"/>
      <c r="I121" s="26"/>
      <c r="K121" s="29"/>
      <c r="L121" s="29"/>
    </row>
    <row r="122" spans="1:20" ht="11.25" customHeight="1" x14ac:dyDescent="0.2">
      <c r="A122" s="8" t="s">
        <v>3</v>
      </c>
      <c r="B122" s="86"/>
      <c r="C122" s="124"/>
      <c r="D122" s="124"/>
      <c r="E122" s="124"/>
      <c r="F122" s="129"/>
      <c r="G122" s="129"/>
      <c r="H122" s="76"/>
      <c r="I122" s="84">
        <f>IF(H122="",0,1-H122)</f>
        <v>0</v>
      </c>
      <c r="K122" s="122"/>
      <c r="L122" s="122"/>
      <c r="N122" s="87"/>
      <c r="O122" s="87"/>
      <c r="P122" s="88">
        <f>IFERROR(IF(OR(O122&lt;$U$96,$U$97&lt;N122),0,ROUND((MAX(0,MIN(O122,$U$97)-MAX(N122,$U$96)+1)/365),1)/ROUND((O122-N122)/365,1)),0)</f>
        <v>0</v>
      </c>
      <c r="R122" s="127">
        <f>(F122*H122)*P122</f>
        <v>0</v>
      </c>
      <c r="S122" s="127"/>
      <c r="T122" s="79">
        <f>IFERROR(R122/((F122*H122)*P122),0)</f>
        <v>0</v>
      </c>
    </row>
    <row r="123" spans="1:20" ht="11.25" customHeight="1" x14ac:dyDescent="0.2">
      <c r="A123" s="8" t="s">
        <v>4</v>
      </c>
      <c r="B123" s="86"/>
      <c r="C123" s="124"/>
      <c r="D123" s="124"/>
      <c r="E123" s="124"/>
      <c r="F123" s="129"/>
      <c r="G123" s="129"/>
      <c r="H123" s="76"/>
      <c r="I123" s="84">
        <f t="shared" ref="I123:I128" si="47">IF(H123="",0,1-H123)</f>
        <v>0</v>
      </c>
      <c r="K123" s="122"/>
      <c r="L123" s="122"/>
      <c r="N123" s="87"/>
      <c r="O123" s="87"/>
      <c r="P123" s="88">
        <f t="shared" ref="P123:P128" si="48">IFERROR(IF(OR(O123&lt;$U$96,$U$97&lt;N123),0,ROUND((MAX(0,MIN(O123,$U$97)-MAX(N123,$U$96)+1)/365),1)/ROUND((O123-N123)/365,1)),0)</f>
        <v>0</v>
      </c>
      <c r="R123" s="127">
        <f t="shared" ref="R123:R128" si="49">(F123*H123)*P123</f>
        <v>0</v>
      </c>
      <c r="S123" s="127"/>
      <c r="T123" s="79">
        <f t="shared" ref="T123:T128" si="50">IFERROR(R123/((F123*H123)*P123),0)</f>
        <v>0</v>
      </c>
    </row>
    <row r="124" spans="1:20" ht="11.25" customHeight="1" x14ac:dyDescent="0.2">
      <c r="A124" s="8" t="s">
        <v>5</v>
      </c>
      <c r="B124" s="86"/>
      <c r="C124" s="124"/>
      <c r="D124" s="124"/>
      <c r="E124" s="124"/>
      <c r="F124" s="129"/>
      <c r="G124" s="129"/>
      <c r="H124" s="76"/>
      <c r="I124" s="84">
        <f t="shared" si="47"/>
        <v>0</v>
      </c>
      <c r="K124" s="122"/>
      <c r="L124" s="122"/>
      <c r="N124" s="87"/>
      <c r="O124" s="87"/>
      <c r="P124" s="88">
        <f t="shared" si="48"/>
        <v>0</v>
      </c>
      <c r="R124" s="127">
        <f t="shared" si="49"/>
        <v>0</v>
      </c>
      <c r="S124" s="127"/>
      <c r="T124" s="79">
        <f t="shared" si="50"/>
        <v>0</v>
      </c>
    </row>
    <row r="125" spans="1:20" ht="11.25" customHeight="1" x14ac:dyDescent="0.2">
      <c r="A125" s="8" t="s">
        <v>6</v>
      </c>
      <c r="B125" s="86"/>
      <c r="C125" s="124"/>
      <c r="D125" s="124"/>
      <c r="E125" s="124"/>
      <c r="F125" s="129"/>
      <c r="G125" s="129"/>
      <c r="H125" s="76"/>
      <c r="I125" s="84">
        <f t="shared" si="47"/>
        <v>0</v>
      </c>
      <c r="K125" s="122"/>
      <c r="L125" s="122"/>
      <c r="N125" s="87"/>
      <c r="O125" s="87"/>
      <c r="P125" s="88">
        <f t="shared" si="48"/>
        <v>0</v>
      </c>
      <c r="R125" s="127">
        <f t="shared" si="49"/>
        <v>0</v>
      </c>
      <c r="S125" s="127"/>
      <c r="T125" s="79">
        <f t="shared" si="50"/>
        <v>0</v>
      </c>
    </row>
    <row r="126" spans="1:20" ht="11.25" customHeight="1" x14ac:dyDescent="0.2">
      <c r="A126" s="8" t="s">
        <v>7</v>
      </c>
      <c r="B126" s="86"/>
      <c r="C126" s="124"/>
      <c r="D126" s="124"/>
      <c r="E126" s="124"/>
      <c r="F126" s="129"/>
      <c r="G126" s="129"/>
      <c r="H126" s="76"/>
      <c r="I126" s="84">
        <f t="shared" si="47"/>
        <v>0</v>
      </c>
      <c r="K126" s="122"/>
      <c r="L126" s="122"/>
      <c r="N126" s="87"/>
      <c r="O126" s="87"/>
      <c r="P126" s="88">
        <f t="shared" si="48"/>
        <v>0</v>
      </c>
      <c r="R126" s="127">
        <f t="shared" si="49"/>
        <v>0</v>
      </c>
      <c r="S126" s="127"/>
      <c r="T126" s="79">
        <f t="shared" si="50"/>
        <v>0</v>
      </c>
    </row>
    <row r="127" spans="1:20" ht="11.25" customHeight="1" x14ac:dyDescent="0.2">
      <c r="A127" s="30" t="s">
        <v>48</v>
      </c>
      <c r="B127" s="86"/>
      <c r="C127" s="124"/>
      <c r="D127" s="124"/>
      <c r="E127" s="124"/>
      <c r="F127" s="129"/>
      <c r="G127" s="129"/>
      <c r="H127" s="76"/>
      <c r="I127" s="84">
        <f t="shared" si="47"/>
        <v>0</v>
      </c>
      <c r="K127" s="122"/>
      <c r="L127" s="122"/>
      <c r="N127" s="87"/>
      <c r="O127" s="87"/>
      <c r="P127" s="88">
        <f t="shared" si="48"/>
        <v>0</v>
      </c>
      <c r="R127" s="127">
        <f t="shared" si="49"/>
        <v>0</v>
      </c>
      <c r="S127" s="127"/>
      <c r="T127" s="79">
        <f t="shared" si="50"/>
        <v>0</v>
      </c>
    </row>
    <row r="128" spans="1:20" ht="11.25" customHeight="1" x14ac:dyDescent="0.2">
      <c r="A128" s="30" t="s">
        <v>49</v>
      </c>
      <c r="B128" s="86"/>
      <c r="C128" s="124"/>
      <c r="D128" s="124"/>
      <c r="E128" s="124"/>
      <c r="F128" s="129"/>
      <c r="G128" s="129"/>
      <c r="H128" s="76"/>
      <c r="I128" s="84">
        <f t="shared" si="47"/>
        <v>0</v>
      </c>
      <c r="K128" s="122"/>
      <c r="L128" s="122"/>
      <c r="N128" s="87"/>
      <c r="O128" s="87"/>
      <c r="P128" s="88">
        <f t="shared" si="48"/>
        <v>0</v>
      </c>
      <c r="R128" s="127">
        <f t="shared" si="49"/>
        <v>0</v>
      </c>
      <c r="S128" s="127"/>
      <c r="T128" s="79">
        <f t="shared" si="50"/>
        <v>0</v>
      </c>
    </row>
    <row r="129" spans="1:21" ht="3.75" customHeight="1" x14ac:dyDescent="0.2"/>
    <row r="130" spans="1:21" ht="18" customHeight="1" x14ac:dyDescent="0.2">
      <c r="A130" s="4" t="s">
        <v>83</v>
      </c>
    </row>
    <row r="131" spans="1:21" ht="3.75" customHeight="1" x14ac:dyDescent="0.2"/>
    <row r="132" spans="1:21" ht="11.25" customHeight="1" x14ac:dyDescent="0.2">
      <c r="K132" s="132" t="s">
        <v>34</v>
      </c>
      <c r="L132" s="133"/>
      <c r="N132" s="142" t="s">
        <v>23</v>
      </c>
      <c r="O132" s="143"/>
      <c r="P132" s="144"/>
      <c r="R132" s="136" t="s">
        <v>81</v>
      </c>
      <c r="S132" s="137"/>
      <c r="T132" s="138"/>
    </row>
    <row r="133" spans="1:21" ht="11.25" customHeight="1" x14ac:dyDescent="0.2">
      <c r="K133" s="134"/>
      <c r="L133" s="135"/>
      <c r="N133" s="145" t="str">
        <f>IF($C$6="","Service Name",$C$6)</f>
        <v>Service Name</v>
      </c>
      <c r="O133" s="146"/>
      <c r="P133" s="147"/>
      <c r="R133" s="139"/>
      <c r="S133" s="140"/>
      <c r="T133" s="141"/>
    </row>
    <row r="134" spans="1:21" ht="3.75" customHeight="1" x14ac:dyDescent="0.2"/>
    <row r="135" spans="1:21" ht="11.25" customHeight="1" x14ac:dyDescent="0.2">
      <c r="A135" s="150" t="s">
        <v>84</v>
      </c>
      <c r="B135" s="150"/>
      <c r="C135" s="150"/>
      <c r="D135" s="150"/>
      <c r="E135" s="150"/>
      <c r="F135" s="152" t="s">
        <v>85</v>
      </c>
      <c r="G135" s="152"/>
      <c r="H135" s="45" t="s">
        <v>88</v>
      </c>
      <c r="I135" s="152" t="s">
        <v>87</v>
      </c>
      <c r="K135" s="148" t="s">
        <v>89</v>
      </c>
      <c r="L135" s="148" t="s">
        <v>22</v>
      </c>
      <c r="N135" s="130" t="s">
        <v>89</v>
      </c>
      <c r="O135" s="130"/>
      <c r="P135" s="130" t="s">
        <v>22</v>
      </c>
      <c r="R135" s="130" t="s">
        <v>67</v>
      </c>
      <c r="S135" s="130"/>
      <c r="T135" s="130" t="s">
        <v>68</v>
      </c>
    </row>
    <row r="136" spans="1:21" ht="11.25" customHeight="1" thickBot="1" x14ac:dyDescent="0.25">
      <c r="A136" s="151"/>
      <c r="B136" s="151"/>
      <c r="C136" s="151"/>
      <c r="D136" s="151"/>
      <c r="E136" s="151"/>
      <c r="F136" s="153"/>
      <c r="G136" s="153"/>
      <c r="H136" s="27" t="s">
        <v>86</v>
      </c>
      <c r="I136" s="153"/>
      <c r="K136" s="149"/>
      <c r="L136" s="149"/>
      <c r="N136" s="131"/>
      <c r="O136" s="131"/>
      <c r="P136" s="131"/>
      <c r="R136" s="131"/>
      <c r="S136" s="131"/>
      <c r="T136" s="131"/>
    </row>
    <row r="137" spans="1:21" ht="3.75" customHeight="1" x14ac:dyDescent="0.2"/>
    <row r="138" spans="1:21" ht="11.25" customHeight="1" x14ac:dyDescent="0.2">
      <c r="A138" s="8" t="s">
        <v>3</v>
      </c>
      <c r="B138" s="126" t="str">
        <f>B28</f>
        <v>-</v>
      </c>
      <c r="C138" s="126"/>
      <c r="D138" s="126"/>
      <c r="E138" s="126"/>
      <c r="F138" s="129"/>
      <c r="G138" s="129"/>
      <c r="H138" s="90">
        <f>U14</f>
        <v>0</v>
      </c>
      <c r="I138" s="89"/>
      <c r="K138" s="78">
        <f>((F138*H138)*(1+I138))*L138</f>
        <v>0</v>
      </c>
      <c r="L138" s="84">
        <f>L28</f>
        <v>0</v>
      </c>
      <c r="N138" s="128">
        <f>((F138*H138)*(1+I138))*P138</f>
        <v>0</v>
      </c>
      <c r="O138" s="128"/>
      <c r="P138" s="84">
        <f>P28</f>
        <v>0</v>
      </c>
      <c r="R138" s="127">
        <f>K138+N138</f>
        <v>0</v>
      </c>
      <c r="S138" s="127"/>
      <c r="T138" s="79">
        <f>L138+P138</f>
        <v>0</v>
      </c>
    </row>
    <row r="139" spans="1:21" ht="11.25" customHeight="1" x14ac:dyDescent="0.2">
      <c r="A139" s="8" t="s">
        <v>4</v>
      </c>
      <c r="B139" s="126" t="str">
        <f t="shared" ref="B139:B142" si="51">B29</f>
        <v>-</v>
      </c>
      <c r="C139" s="126"/>
      <c r="D139" s="126"/>
      <c r="E139" s="126"/>
      <c r="F139" s="129"/>
      <c r="G139" s="129"/>
      <c r="H139" s="90">
        <f t="shared" ref="H139:H142" si="52">U15</f>
        <v>0</v>
      </c>
      <c r="I139" s="89"/>
      <c r="K139" s="78">
        <f t="shared" ref="K139:K142" si="53">((F139*H139)*(1+I139))*L139</f>
        <v>0</v>
      </c>
      <c r="L139" s="84">
        <f t="shared" ref="L139:L142" si="54">L29</f>
        <v>0</v>
      </c>
      <c r="N139" s="128">
        <f t="shared" ref="N139:N142" si="55">((F139*H139)*(1+I139))*P139</f>
        <v>0</v>
      </c>
      <c r="O139" s="128"/>
      <c r="P139" s="84">
        <f t="shared" ref="P139:P142" si="56">P29</f>
        <v>0</v>
      </c>
      <c r="R139" s="127">
        <f t="shared" ref="R139:R142" si="57">K139+N139</f>
        <v>0</v>
      </c>
      <c r="S139" s="127"/>
      <c r="T139" s="79">
        <f t="shared" ref="T139:T142" si="58">L139+P139</f>
        <v>0</v>
      </c>
    </row>
    <row r="140" spans="1:21" ht="11.25" customHeight="1" x14ac:dyDescent="0.2">
      <c r="A140" s="8" t="s">
        <v>5</v>
      </c>
      <c r="B140" s="126" t="str">
        <f t="shared" si="51"/>
        <v>-</v>
      </c>
      <c r="C140" s="126"/>
      <c r="D140" s="126"/>
      <c r="E140" s="126"/>
      <c r="F140" s="129"/>
      <c r="G140" s="129"/>
      <c r="H140" s="90">
        <f t="shared" si="52"/>
        <v>0</v>
      </c>
      <c r="I140" s="89"/>
      <c r="K140" s="78">
        <f t="shared" si="53"/>
        <v>0</v>
      </c>
      <c r="L140" s="84">
        <f t="shared" si="54"/>
        <v>0</v>
      </c>
      <c r="N140" s="128">
        <f t="shared" si="55"/>
        <v>0</v>
      </c>
      <c r="O140" s="128"/>
      <c r="P140" s="84">
        <f t="shared" si="56"/>
        <v>0</v>
      </c>
      <c r="R140" s="127">
        <f t="shared" si="57"/>
        <v>0</v>
      </c>
      <c r="S140" s="127"/>
      <c r="T140" s="79">
        <f t="shared" si="58"/>
        <v>0</v>
      </c>
    </row>
    <row r="141" spans="1:21" ht="11.25" customHeight="1" x14ac:dyDescent="0.2">
      <c r="A141" s="8" t="s">
        <v>6</v>
      </c>
      <c r="B141" s="126" t="str">
        <f t="shared" si="51"/>
        <v>-</v>
      </c>
      <c r="C141" s="126"/>
      <c r="D141" s="126"/>
      <c r="E141" s="126"/>
      <c r="F141" s="129"/>
      <c r="G141" s="129"/>
      <c r="H141" s="90">
        <f t="shared" si="52"/>
        <v>0</v>
      </c>
      <c r="I141" s="89"/>
      <c r="K141" s="78">
        <f t="shared" si="53"/>
        <v>0</v>
      </c>
      <c r="L141" s="84">
        <f t="shared" si="54"/>
        <v>0</v>
      </c>
      <c r="N141" s="128">
        <f t="shared" si="55"/>
        <v>0</v>
      </c>
      <c r="O141" s="128"/>
      <c r="P141" s="84">
        <f t="shared" si="56"/>
        <v>0</v>
      </c>
      <c r="R141" s="127">
        <f t="shared" si="57"/>
        <v>0</v>
      </c>
      <c r="S141" s="127"/>
      <c r="T141" s="79">
        <f t="shared" si="58"/>
        <v>0</v>
      </c>
    </row>
    <row r="142" spans="1:21" ht="11.25" customHeight="1" x14ac:dyDescent="0.2">
      <c r="A142" s="8" t="s">
        <v>7</v>
      </c>
      <c r="B142" s="126" t="str">
        <f t="shared" si="51"/>
        <v>-</v>
      </c>
      <c r="C142" s="126"/>
      <c r="D142" s="126"/>
      <c r="E142" s="126"/>
      <c r="F142" s="129"/>
      <c r="G142" s="129"/>
      <c r="H142" s="90">
        <f t="shared" si="52"/>
        <v>0</v>
      </c>
      <c r="I142" s="89"/>
      <c r="K142" s="78">
        <f t="shared" si="53"/>
        <v>0</v>
      </c>
      <c r="L142" s="84">
        <f t="shared" si="54"/>
        <v>0</v>
      </c>
      <c r="N142" s="128">
        <f t="shared" si="55"/>
        <v>0</v>
      </c>
      <c r="O142" s="128"/>
      <c r="P142" s="84">
        <f t="shared" si="56"/>
        <v>0</v>
      </c>
      <c r="R142" s="127">
        <f t="shared" si="57"/>
        <v>0</v>
      </c>
      <c r="S142" s="127"/>
      <c r="T142" s="79">
        <f t="shared" si="58"/>
        <v>0</v>
      </c>
    </row>
    <row r="143" spans="1:21" ht="11.25" customHeight="1" x14ac:dyDescent="0.2"/>
    <row r="144" spans="1:21" ht="7.5" customHeight="1" x14ac:dyDescent="0.2">
      <c r="A144" s="3"/>
      <c r="B144" s="3"/>
      <c r="C144" s="3"/>
      <c r="D144" s="3"/>
      <c r="E144" s="3"/>
      <c r="F144" s="3"/>
      <c r="G144" s="3"/>
      <c r="H144" s="3"/>
      <c r="I144" s="3"/>
      <c r="J144" s="3"/>
      <c r="K144" s="3"/>
      <c r="L144" s="3"/>
      <c r="M144" s="3"/>
      <c r="N144" s="3"/>
      <c r="O144" s="3"/>
      <c r="P144" s="3"/>
      <c r="Q144" s="3"/>
      <c r="R144" s="3"/>
      <c r="S144" s="3"/>
      <c r="T144" s="3"/>
      <c r="U144" s="3"/>
    </row>
    <row r="145" spans="1:21" ht="11.25" customHeight="1" x14ac:dyDescent="0.2">
      <c r="A145" s="67" t="s">
        <v>16</v>
      </c>
      <c r="B145" s="68"/>
      <c r="C145" s="69">
        <f>$C$6</f>
        <v>0</v>
      </c>
      <c r="D145" s="69"/>
      <c r="E145" s="69"/>
      <c r="F145" s="69"/>
      <c r="G145" s="69"/>
      <c r="H145" s="68"/>
      <c r="I145" s="67" t="s">
        <v>28</v>
      </c>
      <c r="J145" s="70"/>
      <c r="K145" s="68"/>
      <c r="L145" s="69">
        <f>$L$6</f>
        <v>0</v>
      </c>
      <c r="M145" s="69"/>
      <c r="N145" s="69"/>
      <c r="O145" s="69"/>
      <c r="P145" s="69"/>
      <c r="Q145" s="69"/>
      <c r="R145" s="71"/>
      <c r="S145" s="70"/>
      <c r="T145" s="72" t="s">
        <v>24</v>
      </c>
      <c r="U145" s="73">
        <f>$U$6</f>
        <v>0</v>
      </c>
    </row>
    <row r="146" spans="1:21" ht="11.25" customHeight="1" x14ac:dyDescent="0.2">
      <c r="A146" s="67" t="s">
        <v>32</v>
      </c>
      <c r="B146" s="68"/>
      <c r="C146" s="69">
        <f>$C$7</f>
        <v>0</v>
      </c>
      <c r="D146" s="69"/>
      <c r="E146" s="69"/>
      <c r="F146" s="69"/>
      <c r="G146" s="69"/>
      <c r="H146" s="68"/>
      <c r="I146" s="67" t="s">
        <v>66</v>
      </c>
      <c r="J146" s="70"/>
      <c r="K146" s="68"/>
      <c r="L146" s="69">
        <f>$L$7</f>
        <v>0</v>
      </c>
      <c r="M146" s="69"/>
      <c r="N146" s="69"/>
      <c r="O146" s="69"/>
      <c r="P146" s="69"/>
      <c r="Q146" s="69"/>
      <c r="R146" s="69"/>
      <c r="S146" s="70"/>
      <c r="T146" s="72" t="s">
        <v>25</v>
      </c>
      <c r="U146" s="73">
        <f>$U$7</f>
        <v>0</v>
      </c>
    </row>
    <row r="147" spans="1:21" ht="7.5" customHeight="1" x14ac:dyDescent="0.2">
      <c r="A147" s="74"/>
      <c r="B147" s="74"/>
      <c r="C147" s="74"/>
      <c r="D147" s="74"/>
      <c r="E147" s="74"/>
      <c r="F147" s="74"/>
      <c r="G147" s="74"/>
      <c r="H147" s="74"/>
      <c r="I147" s="74"/>
      <c r="J147" s="74"/>
      <c r="K147" s="74"/>
      <c r="L147" s="74"/>
      <c r="M147" s="74"/>
      <c r="N147" s="74"/>
      <c r="O147" s="74"/>
      <c r="P147" s="74"/>
      <c r="Q147" s="74"/>
      <c r="R147" s="74"/>
      <c r="S147" s="74"/>
      <c r="T147" s="74"/>
      <c r="U147" s="74"/>
    </row>
    <row r="148" spans="1:21" ht="3.75" customHeight="1" x14ac:dyDescent="0.2"/>
    <row r="149" spans="1:21" ht="11.25" customHeight="1" x14ac:dyDescent="0.2">
      <c r="A149" s="4" t="s">
        <v>223</v>
      </c>
    </row>
    <row r="151" spans="1:21" x14ac:dyDescent="0.2">
      <c r="A151" s="34" t="s">
        <v>64</v>
      </c>
      <c r="B151" s="15"/>
    </row>
    <row r="152" spans="1:21" ht="7.5" customHeight="1" x14ac:dyDescent="0.2">
      <c r="A152" s="34"/>
      <c r="B152" s="15"/>
    </row>
    <row r="153" spans="1:21" ht="12" thickBot="1" x14ac:dyDescent="0.25">
      <c r="B153" s="194" t="s">
        <v>55</v>
      </c>
      <c r="C153" s="194"/>
      <c r="D153" s="194" t="s">
        <v>62</v>
      </c>
      <c r="E153" s="194"/>
      <c r="F153" s="194"/>
      <c r="G153" s="194"/>
      <c r="H153" s="194"/>
      <c r="I153" s="194"/>
      <c r="J153" s="194" t="s">
        <v>63</v>
      </c>
      <c r="K153" s="194"/>
      <c r="L153" s="194"/>
      <c r="M153" s="194"/>
      <c r="N153" s="194"/>
      <c r="O153" s="194" t="s">
        <v>65</v>
      </c>
      <c r="P153" s="194"/>
      <c r="Q153" s="194" t="s">
        <v>92</v>
      </c>
      <c r="R153" s="194"/>
    </row>
    <row r="154" spans="1:21" ht="3.75" customHeight="1" x14ac:dyDescent="0.2">
      <c r="B154" s="14"/>
      <c r="C154" s="14"/>
      <c r="D154" s="14"/>
      <c r="E154" s="14"/>
      <c r="F154" s="14"/>
      <c r="G154" s="14"/>
      <c r="H154" s="14"/>
      <c r="I154" s="14"/>
      <c r="J154" s="14"/>
      <c r="K154" s="14"/>
      <c r="L154" s="14"/>
      <c r="M154" s="14"/>
      <c r="N154" s="14"/>
      <c r="O154" s="14"/>
      <c r="P154" s="14"/>
      <c r="Q154" s="14"/>
      <c r="R154" s="14"/>
    </row>
    <row r="155" spans="1:21" x14ac:dyDescent="0.2">
      <c r="A155" s="8" t="s">
        <v>3</v>
      </c>
      <c r="B155" s="201"/>
      <c r="C155" s="201"/>
      <c r="D155" s="124"/>
      <c r="E155" s="124"/>
      <c r="F155" s="124"/>
      <c r="G155" s="124"/>
      <c r="H155" s="124"/>
      <c r="I155" s="124"/>
      <c r="J155" s="124"/>
      <c r="K155" s="124"/>
      <c r="L155" s="124"/>
      <c r="M155" s="124"/>
      <c r="N155" s="124"/>
      <c r="O155" s="204"/>
      <c r="P155" s="205"/>
      <c r="Q155" s="202"/>
      <c r="R155" s="203"/>
    </row>
    <row r="156" spans="1:21" x14ac:dyDescent="0.2">
      <c r="A156" s="8" t="s">
        <v>4</v>
      </c>
      <c r="B156" s="201"/>
      <c r="C156" s="201"/>
      <c r="D156" s="124"/>
      <c r="E156" s="124"/>
      <c r="F156" s="124"/>
      <c r="G156" s="124"/>
      <c r="H156" s="124"/>
      <c r="I156" s="124"/>
      <c r="J156" s="124"/>
      <c r="K156" s="124"/>
      <c r="L156" s="124"/>
      <c r="M156" s="124"/>
      <c r="N156" s="124"/>
      <c r="O156" s="204"/>
      <c r="P156" s="205"/>
      <c r="Q156" s="202"/>
      <c r="R156" s="203"/>
    </row>
    <row r="157" spans="1:21" x14ac:dyDescent="0.2">
      <c r="A157" s="8" t="s">
        <v>5</v>
      </c>
      <c r="B157" s="201"/>
      <c r="C157" s="201"/>
      <c r="D157" s="124"/>
      <c r="E157" s="124"/>
      <c r="F157" s="124"/>
      <c r="G157" s="124"/>
      <c r="H157" s="124"/>
      <c r="I157" s="124"/>
      <c r="J157" s="124"/>
      <c r="K157" s="124"/>
      <c r="L157" s="124"/>
      <c r="M157" s="124"/>
      <c r="N157" s="124"/>
      <c r="O157" s="204"/>
      <c r="P157" s="205"/>
      <c r="Q157" s="202"/>
      <c r="R157" s="203"/>
    </row>
    <row r="158" spans="1:21" x14ac:dyDescent="0.2">
      <c r="A158" s="8" t="s">
        <v>6</v>
      </c>
      <c r="B158" s="201"/>
      <c r="C158" s="201"/>
      <c r="D158" s="124"/>
      <c r="E158" s="124"/>
      <c r="F158" s="124"/>
      <c r="G158" s="124"/>
      <c r="H158" s="124"/>
      <c r="I158" s="124"/>
      <c r="J158" s="124"/>
      <c r="K158" s="124"/>
      <c r="L158" s="124"/>
      <c r="M158" s="124"/>
      <c r="N158" s="124"/>
      <c r="O158" s="204"/>
      <c r="P158" s="205"/>
      <c r="Q158" s="202"/>
      <c r="R158" s="203"/>
    </row>
    <row r="159" spans="1:21" x14ac:dyDescent="0.2">
      <c r="A159" s="8" t="s">
        <v>7</v>
      </c>
      <c r="B159" s="201"/>
      <c r="C159" s="201"/>
      <c r="D159" s="124"/>
      <c r="E159" s="124"/>
      <c r="F159" s="124"/>
      <c r="G159" s="124"/>
      <c r="H159" s="124"/>
      <c r="I159" s="124"/>
      <c r="J159" s="124"/>
      <c r="K159" s="124"/>
      <c r="L159" s="124"/>
      <c r="M159" s="124"/>
      <c r="N159" s="124"/>
      <c r="O159" s="204"/>
      <c r="P159" s="205"/>
      <c r="Q159" s="202"/>
      <c r="R159" s="203"/>
    </row>
    <row r="160" spans="1:21" x14ac:dyDescent="0.2">
      <c r="A160" s="8" t="s">
        <v>48</v>
      </c>
      <c r="B160" s="201"/>
      <c r="C160" s="201"/>
      <c r="D160" s="124"/>
      <c r="E160" s="124"/>
      <c r="F160" s="124"/>
      <c r="G160" s="124"/>
      <c r="H160" s="124"/>
      <c r="I160" s="124"/>
      <c r="J160" s="124"/>
      <c r="K160" s="124"/>
      <c r="L160" s="124"/>
      <c r="M160" s="124"/>
      <c r="N160" s="124"/>
      <c r="O160" s="204"/>
      <c r="P160" s="205"/>
      <c r="Q160" s="202"/>
      <c r="R160" s="203"/>
    </row>
    <row r="161" spans="1:18" x14ac:dyDescent="0.2">
      <c r="A161" s="8" t="s">
        <v>49</v>
      </c>
      <c r="B161" s="201"/>
      <c r="C161" s="201"/>
      <c r="D161" s="124"/>
      <c r="E161" s="124"/>
      <c r="F161" s="124"/>
      <c r="G161" s="124"/>
      <c r="H161" s="124"/>
      <c r="I161" s="124"/>
      <c r="J161" s="124"/>
      <c r="K161" s="124"/>
      <c r="L161" s="124"/>
      <c r="M161" s="124"/>
      <c r="N161" s="124"/>
      <c r="O161" s="204"/>
      <c r="P161" s="205"/>
      <c r="Q161" s="202"/>
      <c r="R161" s="203"/>
    </row>
    <row r="162" spans="1:18" x14ac:dyDescent="0.2">
      <c r="A162" s="8" t="s">
        <v>50</v>
      </c>
      <c r="B162" s="201"/>
      <c r="C162" s="201"/>
      <c r="D162" s="124"/>
      <c r="E162" s="124"/>
      <c r="F162" s="124"/>
      <c r="G162" s="124"/>
      <c r="H162" s="124"/>
      <c r="I162" s="124"/>
      <c r="J162" s="124"/>
      <c r="K162" s="124"/>
      <c r="L162" s="124"/>
      <c r="M162" s="124"/>
      <c r="N162" s="124"/>
      <c r="O162" s="204"/>
      <c r="P162" s="205"/>
      <c r="Q162" s="202"/>
      <c r="R162" s="203"/>
    </row>
    <row r="163" spans="1:18" x14ac:dyDescent="0.2">
      <c r="A163" s="8" t="s">
        <v>51</v>
      </c>
      <c r="B163" s="201"/>
      <c r="C163" s="201"/>
      <c r="D163" s="124"/>
      <c r="E163" s="124"/>
      <c r="F163" s="124"/>
      <c r="G163" s="124"/>
      <c r="H163" s="124"/>
      <c r="I163" s="124"/>
      <c r="J163" s="124"/>
      <c r="K163" s="124"/>
      <c r="L163" s="124"/>
      <c r="M163" s="124"/>
      <c r="N163" s="124"/>
      <c r="O163" s="204"/>
      <c r="P163" s="205"/>
      <c r="Q163" s="202"/>
      <c r="R163" s="203"/>
    </row>
    <row r="164" spans="1:18" x14ac:dyDescent="0.2">
      <c r="A164" s="8" t="s">
        <v>52</v>
      </c>
      <c r="B164" s="201"/>
      <c r="C164" s="201"/>
      <c r="D164" s="124"/>
      <c r="E164" s="124"/>
      <c r="F164" s="124"/>
      <c r="G164" s="124"/>
      <c r="H164" s="124"/>
      <c r="I164" s="124"/>
      <c r="J164" s="124"/>
      <c r="K164" s="124"/>
      <c r="L164" s="124"/>
      <c r="M164" s="124"/>
      <c r="N164" s="124"/>
      <c r="O164" s="204"/>
      <c r="P164" s="205"/>
      <c r="Q164" s="202"/>
      <c r="R164" s="203"/>
    </row>
    <row r="165" spans="1:18" ht="7.5" customHeight="1" x14ac:dyDescent="0.2">
      <c r="A165" s="36"/>
      <c r="B165" s="37"/>
      <c r="C165" s="37"/>
      <c r="D165" s="28"/>
      <c r="E165" s="28"/>
      <c r="F165" s="28"/>
      <c r="G165" s="28"/>
      <c r="H165" s="28"/>
      <c r="I165" s="28"/>
      <c r="J165" s="28"/>
      <c r="K165" s="28"/>
      <c r="L165" s="28"/>
      <c r="M165" s="28"/>
      <c r="N165" s="28"/>
      <c r="O165" s="28"/>
      <c r="P165" s="28"/>
      <c r="Q165" s="37"/>
      <c r="R165" s="37"/>
    </row>
    <row r="166" spans="1:18" x14ac:dyDescent="0.2">
      <c r="A166" s="46" t="s">
        <v>91</v>
      </c>
      <c r="B166" s="37"/>
      <c r="C166" s="37"/>
      <c r="D166" s="28"/>
      <c r="E166" s="28"/>
      <c r="F166" s="28"/>
      <c r="G166" s="28"/>
      <c r="H166" s="28"/>
      <c r="I166" s="28"/>
      <c r="J166" s="28"/>
      <c r="K166" s="28"/>
      <c r="L166" s="28"/>
      <c r="M166" s="28"/>
      <c r="N166" s="28"/>
      <c r="O166" s="28"/>
      <c r="P166" s="28"/>
      <c r="Q166" s="37"/>
      <c r="R166" s="37"/>
    </row>
    <row r="167" spans="1:18" ht="7.5" customHeight="1" x14ac:dyDescent="0.2">
      <c r="A167" s="36"/>
      <c r="B167" s="37"/>
      <c r="C167" s="37"/>
      <c r="D167" s="28"/>
      <c r="E167" s="28"/>
      <c r="F167" s="28"/>
      <c r="G167" s="28"/>
      <c r="H167" s="28"/>
      <c r="I167" s="28"/>
      <c r="J167" s="28"/>
      <c r="K167" s="28"/>
      <c r="L167" s="28"/>
      <c r="M167" s="28"/>
      <c r="N167" s="28"/>
      <c r="O167" s="28"/>
      <c r="P167" s="28"/>
      <c r="Q167" s="37"/>
      <c r="R167" s="37"/>
    </row>
    <row r="168" spans="1:18" ht="23.25" thickBot="1" x14ac:dyDescent="0.25">
      <c r="A168" s="36"/>
      <c r="B168" s="125" t="s">
        <v>65</v>
      </c>
      <c r="C168" s="125"/>
      <c r="D168" s="47" t="s">
        <v>92</v>
      </c>
      <c r="E168" s="48" t="s">
        <v>93</v>
      </c>
      <c r="F168" s="28"/>
      <c r="G168" s="123" t="s">
        <v>94</v>
      </c>
      <c r="H168" s="123"/>
      <c r="I168" s="123"/>
      <c r="J168" s="28"/>
      <c r="K168" s="123" t="s">
        <v>95</v>
      </c>
      <c r="L168" s="123"/>
      <c r="M168" s="123"/>
      <c r="N168" s="123"/>
      <c r="O168" s="123"/>
      <c r="P168" s="123"/>
      <c r="Q168" s="123"/>
      <c r="R168" s="123"/>
    </row>
    <row r="169" spans="1:18" ht="3.75" customHeight="1" x14ac:dyDescent="0.2">
      <c r="A169" s="36"/>
      <c r="B169" s="37"/>
      <c r="C169" s="37"/>
      <c r="D169" s="28"/>
      <c r="E169" s="28"/>
      <c r="F169" s="28"/>
      <c r="G169" s="28"/>
      <c r="H169" s="28"/>
      <c r="I169" s="28"/>
      <c r="J169" s="28"/>
      <c r="K169" s="28"/>
      <c r="L169" s="28"/>
      <c r="M169" s="28"/>
      <c r="N169" s="28"/>
      <c r="O169" s="28"/>
      <c r="P169" s="28"/>
      <c r="Q169" s="37"/>
      <c r="R169" s="37"/>
    </row>
    <row r="170" spans="1:18" x14ac:dyDescent="0.2">
      <c r="A170" s="8" t="s">
        <v>3</v>
      </c>
      <c r="B170" s="122"/>
      <c r="C170" s="122"/>
      <c r="D170" s="82"/>
      <c r="E170" s="82"/>
      <c r="G170" s="122"/>
      <c r="H170" s="122"/>
      <c r="I170" s="122"/>
      <c r="K170" s="124"/>
      <c r="L170" s="124"/>
      <c r="M170" s="124"/>
      <c r="N170" s="124"/>
      <c r="O170" s="124"/>
      <c r="P170" s="124"/>
      <c r="Q170" s="124"/>
      <c r="R170" s="124"/>
    </row>
    <row r="171" spans="1:18" x14ac:dyDescent="0.2">
      <c r="A171" s="8" t="s">
        <v>4</v>
      </c>
      <c r="B171" s="122"/>
      <c r="C171" s="122"/>
      <c r="D171" s="82"/>
      <c r="E171" s="82"/>
      <c r="G171" s="122"/>
      <c r="H171" s="122"/>
      <c r="I171" s="122"/>
      <c r="K171" s="124"/>
      <c r="L171" s="124"/>
      <c r="M171" s="124"/>
      <c r="N171" s="124"/>
      <c r="O171" s="124"/>
      <c r="P171" s="124"/>
      <c r="Q171" s="124"/>
      <c r="R171" s="124"/>
    </row>
    <row r="172" spans="1:18" x14ac:dyDescent="0.2">
      <c r="A172" s="8" t="s">
        <v>5</v>
      </c>
      <c r="B172" s="122"/>
      <c r="C172" s="122"/>
      <c r="D172" s="82"/>
      <c r="E172" s="82"/>
      <c r="G172" s="122"/>
      <c r="H172" s="122"/>
      <c r="I172" s="122"/>
      <c r="K172" s="124"/>
      <c r="L172" s="124"/>
      <c r="M172" s="124"/>
      <c r="N172" s="124"/>
      <c r="O172" s="124"/>
      <c r="P172" s="124"/>
      <c r="Q172" s="124"/>
      <c r="R172" s="124"/>
    </row>
    <row r="173" spans="1:18" x14ac:dyDescent="0.2">
      <c r="A173" s="8" t="s">
        <v>6</v>
      </c>
      <c r="B173" s="122"/>
      <c r="C173" s="122"/>
      <c r="D173" s="82"/>
      <c r="E173" s="82"/>
      <c r="G173" s="122"/>
      <c r="H173" s="122"/>
      <c r="I173" s="122"/>
      <c r="K173" s="124"/>
      <c r="L173" s="124"/>
      <c r="M173" s="124"/>
      <c r="N173" s="124"/>
      <c r="O173" s="124"/>
      <c r="P173" s="124"/>
      <c r="Q173" s="124"/>
      <c r="R173" s="124"/>
    </row>
    <row r="174" spans="1:18" x14ac:dyDescent="0.2">
      <c r="A174" s="8" t="s">
        <v>7</v>
      </c>
      <c r="B174" s="122"/>
      <c r="C174" s="122"/>
      <c r="D174" s="82"/>
      <c r="E174" s="82"/>
      <c r="G174" s="122"/>
      <c r="H174" s="122"/>
      <c r="I174" s="122"/>
      <c r="K174" s="124"/>
      <c r="L174" s="124"/>
      <c r="M174" s="124"/>
      <c r="N174" s="124"/>
      <c r="O174" s="124"/>
      <c r="P174" s="124"/>
      <c r="Q174" s="124"/>
      <c r="R174" s="124"/>
    </row>
    <row r="175" spans="1:18" x14ac:dyDescent="0.2">
      <c r="A175" s="8" t="s">
        <v>48</v>
      </c>
      <c r="B175" s="122"/>
      <c r="C175" s="122"/>
      <c r="D175" s="82"/>
      <c r="E175" s="82"/>
      <c r="G175" s="122"/>
      <c r="H175" s="122"/>
      <c r="I175" s="122"/>
      <c r="K175" s="124"/>
      <c r="L175" s="124"/>
      <c r="M175" s="124"/>
      <c r="N175" s="124"/>
      <c r="O175" s="124"/>
      <c r="P175" s="124"/>
      <c r="Q175" s="124"/>
      <c r="R175" s="124"/>
    </row>
    <row r="176" spans="1:18" x14ac:dyDescent="0.2">
      <c r="A176" s="8" t="s">
        <v>49</v>
      </c>
      <c r="B176" s="122"/>
      <c r="C176" s="122"/>
      <c r="D176" s="82"/>
      <c r="E176" s="82"/>
      <c r="G176" s="122"/>
      <c r="H176" s="122"/>
      <c r="I176" s="122"/>
      <c r="K176" s="124"/>
      <c r="L176" s="124"/>
      <c r="M176" s="124"/>
      <c r="N176" s="124"/>
      <c r="O176" s="124"/>
      <c r="P176" s="124"/>
      <c r="Q176" s="124"/>
      <c r="R176" s="124"/>
    </row>
    <row r="177" spans="1:21" x14ac:dyDescent="0.2">
      <c r="A177" s="8" t="s">
        <v>50</v>
      </c>
      <c r="B177" s="122"/>
      <c r="C177" s="122"/>
      <c r="D177" s="82"/>
      <c r="E177" s="82"/>
      <c r="G177" s="122"/>
      <c r="H177" s="122"/>
      <c r="I177" s="122"/>
      <c r="K177" s="124"/>
      <c r="L177" s="124"/>
      <c r="M177" s="124"/>
      <c r="N177" s="124"/>
      <c r="O177" s="124"/>
      <c r="P177" s="124"/>
      <c r="Q177" s="124"/>
      <c r="R177" s="124"/>
    </row>
    <row r="178" spans="1:21" x14ac:dyDescent="0.2">
      <c r="A178" s="8" t="s">
        <v>51</v>
      </c>
      <c r="B178" s="122"/>
      <c r="C178" s="122"/>
      <c r="D178" s="82"/>
      <c r="E178" s="82"/>
      <c r="G178" s="122"/>
      <c r="H178" s="122"/>
      <c r="I178" s="122"/>
      <c r="K178" s="124"/>
      <c r="L178" s="124"/>
      <c r="M178" s="124"/>
      <c r="N178" s="124"/>
      <c r="O178" s="124"/>
      <c r="P178" s="124"/>
      <c r="Q178" s="124"/>
      <c r="R178" s="124"/>
    </row>
    <row r="179" spans="1:21" x14ac:dyDescent="0.2">
      <c r="A179" s="8" t="s">
        <v>52</v>
      </c>
      <c r="B179" s="122"/>
      <c r="C179" s="122"/>
      <c r="D179" s="82"/>
      <c r="E179" s="82"/>
      <c r="G179" s="122"/>
      <c r="H179" s="122"/>
      <c r="I179" s="122"/>
      <c r="K179" s="124"/>
      <c r="L179" s="124"/>
      <c r="M179" s="124"/>
      <c r="N179" s="124"/>
      <c r="O179" s="124"/>
      <c r="P179" s="124"/>
      <c r="Q179" s="124"/>
      <c r="R179" s="124"/>
    </row>
    <row r="180" spans="1:21" ht="7.5" customHeight="1" x14ac:dyDescent="0.2"/>
    <row r="181" spans="1:21" x14ac:dyDescent="0.2">
      <c r="A181" s="4" t="s">
        <v>96</v>
      </c>
    </row>
    <row r="182" spans="1:21" ht="11.25" customHeight="1" x14ac:dyDescent="0.2">
      <c r="A182" s="113"/>
      <c r="B182" s="114"/>
      <c r="C182" s="114"/>
      <c r="D182" s="114"/>
      <c r="E182" s="114"/>
      <c r="F182" s="114"/>
      <c r="G182" s="114"/>
      <c r="H182" s="114"/>
      <c r="I182" s="114"/>
      <c r="J182" s="114"/>
      <c r="K182" s="114"/>
      <c r="L182" s="114"/>
      <c r="M182" s="114"/>
      <c r="N182" s="114"/>
      <c r="O182" s="114"/>
      <c r="P182" s="114"/>
      <c r="Q182" s="114"/>
      <c r="R182" s="114"/>
      <c r="S182" s="114"/>
      <c r="T182" s="114"/>
      <c r="U182" s="115"/>
    </row>
    <row r="183" spans="1:21" ht="11.25" customHeight="1" x14ac:dyDescent="0.2">
      <c r="A183" s="116"/>
      <c r="B183" s="117"/>
      <c r="C183" s="117"/>
      <c r="D183" s="117"/>
      <c r="E183" s="117"/>
      <c r="F183" s="117"/>
      <c r="G183" s="117"/>
      <c r="H183" s="117"/>
      <c r="I183" s="117"/>
      <c r="J183" s="117"/>
      <c r="K183" s="117"/>
      <c r="L183" s="117"/>
      <c r="M183" s="117"/>
      <c r="N183" s="117"/>
      <c r="O183" s="117"/>
      <c r="P183" s="117"/>
      <c r="Q183" s="117"/>
      <c r="R183" s="117"/>
      <c r="S183" s="117"/>
      <c r="T183" s="117"/>
      <c r="U183" s="118"/>
    </row>
    <row r="184" spans="1:21" ht="11.25" customHeight="1" x14ac:dyDescent="0.2">
      <c r="A184" s="116"/>
      <c r="B184" s="117"/>
      <c r="C184" s="117"/>
      <c r="D184" s="117"/>
      <c r="E184" s="117"/>
      <c r="F184" s="117"/>
      <c r="G184" s="117"/>
      <c r="H184" s="117"/>
      <c r="I184" s="117"/>
      <c r="J184" s="117"/>
      <c r="K184" s="117"/>
      <c r="L184" s="117"/>
      <c r="M184" s="117"/>
      <c r="N184" s="117"/>
      <c r="O184" s="117"/>
      <c r="P184" s="117"/>
      <c r="Q184" s="117"/>
      <c r="R184" s="117"/>
      <c r="S184" s="117"/>
      <c r="T184" s="117"/>
      <c r="U184" s="118"/>
    </row>
    <row r="185" spans="1:21" ht="11.25" customHeight="1" x14ac:dyDescent="0.2">
      <c r="A185" s="116"/>
      <c r="B185" s="117"/>
      <c r="C185" s="117"/>
      <c r="D185" s="117"/>
      <c r="E185" s="117"/>
      <c r="F185" s="117"/>
      <c r="G185" s="117"/>
      <c r="H185" s="117"/>
      <c r="I185" s="117"/>
      <c r="J185" s="117"/>
      <c r="K185" s="117"/>
      <c r="L185" s="117"/>
      <c r="M185" s="117"/>
      <c r="N185" s="117"/>
      <c r="O185" s="117"/>
      <c r="P185" s="117"/>
      <c r="Q185" s="117"/>
      <c r="R185" s="117"/>
      <c r="S185" s="117"/>
      <c r="T185" s="117"/>
      <c r="U185" s="118"/>
    </row>
    <row r="186" spans="1:21" ht="11.25" customHeight="1" x14ac:dyDescent="0.2">
      <c r="A186" s="116"/>
      <c r="B186" s="117"/>
      <c r="C186" s="117"/>
      <c r="D186" s="117"/>
      <c r="E186" s="117"/>
      <c r="F186" s="117"/>
      <c r="G186" s="117"/>
      <c r="H186" s="117"/>
      <c r="I186" s="117"/>
      <c r="J186" s="117"/>
      <c r="K186" s="117"/>
      <c r="L186" s="117"/>
      <c r="M186" s="117"/>
      <c r="N186" s="117"/>
      <c r="O186" s="117"/>
      <c r="P186" s="117"/>
      <c r="Q186" s="117"/>
      <c r="R186" s="117"/>
      <c r="S186" s="117"/>
      <c r="T186" s="117"/>
      <c r="U186" s="118"/>
    </row>
    <row r="187" spans="1:21" ht="10.5" customHeight="1" x14ac:dyDescent="0.2">
      <c r="A187" s="119"/>
      <c r="B187" s="120"/>
      <c r="C187" s="120"/>
      <c r="D187" s="120"/>
      <c r="E187" s="120"/>
      <c r="F187" s="120"/>
      <c r="G187" s="120"/>
      <c r="H187" s="120"/>
      <c r="I187" s="120"/>
      <c r="J187" s="120"/>
      <c r="K187" s="120"/>
      <c r="L187" s="120"/>
      <c r="M187" s="120"/>
      <c r="N187" s="120"/>
      <c r="O187" s="120"/>
      <c r="P187" s="120"/>
      <c r="Q187" s="120"/>
      <c r="R187" s="120"/>
      <c r="S187" s="120"/>
      <c r="T187" s="120"/>
      <c r="U187" s="121"/>
    </row>
  </sheetData>
  <sheetProtection algorithmName="SHA-512" hashValue="b5m9qIbN1o6r3bYhUomczXsJ+uhsAlSWEoJiMH78ixOYj0VmKR5j7FU3KaEvECMr75rnIwdU05qMsNWhKKY2kw==" saltValue="xEgGWR+c4xq7i1G4UWJ4Ag==" spinCount="100000" sheet="1" objects="1" scenarios="1"/>
  <mergeCells count="444">
    <mergeCell ref="T105:T106"/>
    <mergeCell ref="B108:E108"/>
    <mergeCell ref="B109:E109"/>
    <mergeCell ref="B110:E110"/>
    <mergeCell ref="B111:E111"/>
    <mergeCell ref="B112:E112"/>
    <mergeCell ref="F108:G108"/>
    <mergeCell ref="F109:G109"/>
    <mergeCell ref="F110:G110"/>
    <mergeCell ref="F111:G111"/>
    <mergeCell ref="F112:G112"/>
    <mergeCell ref="N108:O108"/>
    <mergeCell ref="N109:O109"/>
    <mergeCell ref="N110:O110"/>
    <mergeCell ref="N111:O111"/>
    <mergeCell ref="N112:O112"/>
    <mergeCell ref="R108:S108"/>
    <mergeCell ref="R109:S109"/>
    <mergeCell ref="R110:S110"/>
    <mergeCell ref="R111:S111"/>
    <mergeCell ref="R112:S112"/>
    <mergeCell ref="R91:S91"/>
    <mergeCell ref="R92:S92"/>
    <mergeCell ref="R94:S94"/>
    <mergeCell ref="H102:I102"/>
    <mergeCell ref="K102:L103"/>
    <mergeCell ref="N102:P102"/>
    <mergeCell ref="R102:T103"/>
    <mergeCell ref="H103:I103"/>
    <mergeCell ref="N103:P103"/>
    <mergeCell ref="R66:S66"/>
    <mergeCell ref="R67:S67"/>
    <mergeCell ref="R68:S68"/>
    <mergeCell ref="R69:S69"/>
    <mergeCell ref="R72:S72"/>
    <mergeCell ref="R73:S73"/>
    <mergeCell ref="R88:S88"/>
    <mergeCell ref="R89:S89"/>
    <mergeCell ref="R90:S90"/>
    <mergeCell ref="B90:E90"/>
    <mergeCell ref="B91:E91"/>
    <mergeCell ref="B92:E92"/>
    <mergeCell ref="N84:O84"/>
    <mergeCell ref="N85:O85"/>
    <mergeCell ref="N86:O86"/>
    <mergeCell ref="N87:O87"/>
    <mergeCell ref="N88:O88"/>
    <mergeCell ref="N89:O89"/>
    <mergeCell ref="B84:E84"/>
    <mergeCell ref="B85:E85"/>
    <mergeCell ref="B86:E86"/>
    <mergeCell ref="B87:E87"/>
    <mergeCell ref="B88:E88"/>
    <mergeCell ref="B89:E89"/>
    <mergeCell ref="Q155:R155"/>
    <mergeCell ref="Q156:R156"/>
    <mergeCell ref="Q157:R157"/>
    <mergeCell ref="Q158:R158"/>
    <mergeCell ref="Q159:R159"/>
    <mergeCell ref="Q160:R160"/>
    <mergeCell ref="Q161:R161"/>
    <mergeCell ref="Q162:R162"/>
    <mergeCell ref="Q163:R163"/>
    <mergeCell ref="Q164:R164"/>
    <mergeCell ref="N105:O106"/>
    <mergeCell ref="P105:P106"/>
    <mergeCell ref="R105:S106"/>
    <mergeCell ref="O153:P153"/>
    <mergeCell ref="Q153:R153"/>
    <mergeCell ref="O155:P155"/>
    <mergeCell ref="O156:P156"/>
    <mergeCell ref="O157:P157"/>
    <mergeCell ref="O158:P158"/>
    <mergeCell ref="O159:P159"/>
    <mergeCell ref="O160:P160"/>
    <mergeCell ref="O161:P161"/>
    <mergeCell ref="O162:P162"/>
    <mergeCell ref="O163:P163"/>
    <mergeCell ref="O164:P164"/>
    <mergeCell ref="R116:T117"/>
    <mergeCell ref="R119:S120"/>
    <mergeCell ref="T119:T120"/>
    <mergeCell ref="R122:S122"/>
    <mergeCell ref="R123:S123"/>
    <mergeCell ref="R124:S124"/>
    <mergeCell ref="R125:S125"/>
    <mergeCell ref="R126:S126"/>
    <mergeCell ref="J164:N164"/>
    <mergeCell ref="J155:N155"/>
    <mergeCell ref="J156:N156"/>
    <mergeCell ref="J157:N157"/>
    <mergeCell ref="J158:N158"/>
    <mergeCell ref="J159:N159"/>
    <mergeCell ref="J160:N160"/>
    <mergeCell ref="J161:N161"/>
    <mergeCell ref="J162:N162"/>
    <mergeCell ref="J163:N163"/>
    <mergeCell ref="D164:I164"/>
    <mergeCell ref="B155:C155"/>
    <mergeCell ref="B156:C156"/>
    <mergeCell ref="B157:C157"/>
    <mergeCell ref="B158:C158"/>
    <mergeCell ref="B159:C159"/>
    <mergeCell ref="B160:C160"/>
    <mergeCell ref="B161:C161"/>
    <mergeCell ref="B162:C162"/>
    <mergeCell ref="B163:C163"/>
    <mergeCell ref="B164:C164"/>
    <mergeCell ref="D155:I155"/>
    <mergeCell ref="D156:I156"/>
    <mergeCell ref="D157:I157"/>
    <mergeCell ref="D158:I158"/>
    <mergeCell ref="D159:I159"/>
    <mergeCell ref="D160:I160"/>
    <mergeCell ref="D161:I161"/>
    <mergeCell ref="D162:I162"/>
    <mergeCell ref="D163:I163"/>
    <mergeCell ref="B153:C153"/>
    <mergeCell ref="D153:I153"/>
    <mergeCell ref="J153:N153"/>
    <mergeCell ref="A105:E106"/>
    <mergeCell ref="F105:G106"/>
    <mergeCell ref="H105:H106"/>
    <mergeCell ref="I105:I106"/>
    <mergeCell ref="K105:K106"/>
    <mergeCell ref="L105:L106"/>
    <mergeCell ref="C122:E122"/>
    <mergeCell ref="C123:E123"/>
    <mergeCell ref="C124:E124"/>
    <mergeCell ref="C125:E125"/>
    <mergeCell ref="C126:E126"/>
    <mergeCell ref="C127:E127"/>
    <mergeCell ref="C128:E128"/>
    <mergeCell ref="K123:L123"/>
    <mergeCell ref="K124:L124"/>
    <mergeCell ref="K125:L125"/>
    <mergeCell ref="K126:L126"/>
    <mergeCell ref="K119:L120"/>
    <mergeCell ref="A119:B120"/>
    <mergeCell ref="C119:E120"/>
    <mergeCell ref="K116:P117"/>
    <mergeCell ref="F94:G94"/>
    <mergeCell ref="N94:O94"/>
    <mergeCell ref="F90:G90"/>
    <mergeCell ref="F91:G91"/>
    <mergeCell ref="F92:G92"/>
    <mergeCell ref="R74:S74"/>
    <mergeCell ref="R75:S75"/>
    <mergeCell ref="R76:S76"/>
    <mergeCell ref="R77:S77"/>
    <mergeCell ref="R78:S78"/>
    <mergeCell ref="R79:S79"/>
    <mergeCell ref="R80:S80"/>
    <mergeCell ref="R81:S81"/>
    <mergeCell ref="R84:S84"/>
    <mergeCell ref="R85:S85"/>
    <mergeCell ref="R86:S86"/>
    <mergeCell ref="R87:S87"/>
    <mergeCell ref="N81:O81"/>
    <mergeCell ref="F84:G84"/>
    <mergeCell ref="F85:G85"/>
    <mergeCell ref="F86:G86"/>
    <mergeCell ref="F87:G87"/>
    <mergeCell ref="F88:G88"/>
    <mergeCell ref="F89:G89"/>
    <mergeCell ref="B81:E81"/>
    <mergeCell ref="F72:G72"/>
    <mergeCell ref="F73:G73"/>
    <mergeCell ref="F74:G74"/>
    <mergeCell ref="F75:G75"/>
    <mergeCell ref="F76:G76"/>
    <mergeCell ref="F77:G77"/>
    <mergeCell ref="F78:G78"/>
    <mergeCell ref="F79:G79"/>
    <mergeCell ref="F80:G80"/>
    <mergeCell ref="F81:G81"/>
    <mergeCell ref="B73:E73"/>
    <mergeCell ref="B74:E74"/>
    <mergeCell ref="B75:E75"/>
    <mergeCell ref="B76:E76"/>
    <mergeCell ref="B77:E77"/>
    <mergeCell ref="B78:E78"/>
    <mergeCell ref="B79:E79"/>
    <mergeCell ref="B80:E80"/>
    <mergeCell ref="U58:U59"/>
    <mergeCell ref="R62:S62"/>
    <mergeCell ref="R63:S63"/>
    <mergeCell ref="R64:S64"/>
    <mergeCell ref="N62:O62"/>
    <mergeCell ref="N63:O63"/>
    <mergeCell ref="N64:O64"/>
    <mergeCell ref="B72:E72"/>
    <mergeCell ref="F58:G59"/>
    <mergeCell ref="A58:E59"/>
    <mergeCell ref="N65:O65"/>
    <mergeCell ref="N66:O66"/>
    <mergeCell ref="I58:I59"/>
    <mergeCell ref="H58:H59"/>
    <mergeCell ref="K58:K59"/>
    <mergeCell ref="L58:L59"/>
    <mergeCell ref="N58:O59"/>
    <mergeCell ref="N67:O67"/>
    <mergeCell ref="N68:O68"/>
    <mergeCell ref="N69:O69"/>
    <mergeCell ref="N72:O72"/>
    <mergeCell ref="R58:S59"/>
    <mergeCell ref="T58:T59"/>
    <mergeCell ref="R65:S65"/>
    <mergeCell ref="F69:G69"/>
    <mergeCell ref="B69:E69"/>
    <mergeCell ref="B62:E62"/>
    <mergeCell ref="B63:E63"/>
    <mergeCell ref="B64:E64"/>
    <mergeCell ref="B65:E65"/>
    <mergeCell ref="B66:E66"/>
    <mergeCell ref="F62:G62"/>
    <mergeCell ref="F63:G63"/>
    <mergeCell ref="F64:G64"/>
    <mergeCell ref="F65:G65"/>
    <mergeCell ref="F66:G66"/>
    <mergeCell ref="F67:G67"/>
    <mergeCell ref="F68:G68"/>
    <mergeCell ref="B67:E67"/>
    <mergeCell ref="B68:E68"/>
    <mergeCell ref="A1:U1"/>
    <mergeCell ref="A2:U2"/>
    <mergeCell ref="A3:U3"/>
    <mergeCell ref="K55:L56"/>
    <mergeCell ref="N55:P55"/>
    <mergeCell ref="N56:P56"/>
    <mergeCell ref="R55:T56"/>
    <mergeCell ref="U11:U12"/>
    <mergeCell ref="F11:F12"/>
    <mergeCell ref="B14:E14"/>
    <mergeCell ref="B15:E15"/>
    <mergeCell ref="B16:E16"/>
    <mergeCell ref="B17:E17"/>
    <mergeCell ref="R11:R12"/>
    <mergeCell ref="T11:T12"/>
    <mergeCell ref="A11:E12"/>
    <mergeCell ref="J11:J12"/>
    <mergeCell ref="M11:M12"/>
    <mergeCell ref="S11:S12"/>
    <mergeCell ref="Q11:Q12"/>
    <mergeCell ref="K11:K12"/>
    <mergeCell ref="L11:L12"/>
    <mergeCell ref="N11:P11"/>
    <mergeCell ref="B31:E31"/>
    <mergeCell ref="B32:E32"/>
    <mergeCell ref="G25:H26"/>
    <mergeCell ref="I25:I26"/>
    <mergeCell ref="G28:H28"/>
    <mergeCell ref="G29:H29"/>
    <mergeCell ref="G30:H30"/>
    <mergeCell ref="G31:H31"/>
    <mergeCell ref="G32:H32"/>
    <mergeCell ref="B28:E28"/>
    <mergeCell ref="B29:E29"/>
    <mergeCell ref="B30:E30"/>
    <mergeCell ref="A25:E26"/>
    <mergeCell ref="L7:R7"/>
    <mergeCell ref="L6:Q6"/>
    <mergeCell ref="N23:P23"/>
    <mergeCell ref="K22:L23"/>
    <mergeCell ref="K25:K26"/>
    <mergeCell ref="L25:L26"/>
    <mergeCell ref="N22:P22"/>
    <mergeCell ref="C6:G6"/>
    <mergeCell ref="C7:G7"/>
    <mergeCell ref="N25:O26"/>
    <mergeCell ref="P25:P26"/>
    <mergeCell ref="B18:E18"/>
    <mergeCell ref="G11:H12"/>
    <mergeCell ref="I11:I12"/>
    <mergeCell ref="G14:H14"/>
    <mergeCell ref="G15:H15"/>
    <mergeCell ref="G16:H16"/>
    <mergeCell ref="G17:H17"/>
    <mergeCell ref="G18:H18"/>
    <mergeCell ref="I39:K39"/>
    <mergeCell ref="O35:Q35"/>
    <mergeCell ref="I34:K34"/>
    <mergeCell ref="F34:H34"/>
    <mergeCell ref="L34:N34"/>
    <mergeCell ref="O34:Q34"/>
    <mergeCell ref="R25:R26"/>
    <mergeCell ref="N28:O28"/>
    <mergeCell ref="N29:O29"/>
    <mergeCell ref="N30:O30"/>
    <mergeCell ref="N31:O31"/>
    <mergeCell ref="N32:O32"/>
    <mergeCell ref="R34:T34"/>
    <mergeCell ref="F45:H45"/>
    <mergeCell ref="I42:K42"/>
    <mergeCell ref="R35:T35"/>
    <mergeCell ref="L36:N36"/>
    <mergeCell ref="L37:N37"/>
    <mergeCell ref="L38:N38"/>
    <mergeCell ref="O36:Q36"/>
    <mergeCell ref="O37:Q37"/>
    <mergeCell ref="O38:Q38"/>
    <mergeCell ref="R36:T36"/>
    <mergeCell ref="R37:T37"/>
    <mergeCell ref="R38:T38"/>
    <mergeCell ref="F35:H35"/>
    <mergeCell ref="I35:K35"/>
    <mergeCell ref="L35:N35"/>
    <mergeCell ref="L39:N39"/>
    <mergeCell ref="O39:Q39"/>
    <mergeCell ref="F36:H36"/>
    <mergeCell ref="F37:H37"/>
    <mergeCell ref="F38:H38"/>
    <mergeCell ref="F39:H39"/>
    <mergeCell ref="I36:K36"/>
    <mergeCell ref="I37:K37"/>
    <mergeCell ref="I38:K38"/>
    <mergeCell ref="H116:I116"/>
    <mergeCell ref="H117:I117"/>
    <mergeCell ref="R39:T39"/>
    <mergeCell ref="F42:H42"/>
    <mergeCell ref="F43:H43"/>
    <mergeCell ref="F44:H44"/>
    <mergeCell ref="O42:Q42"/>
    <mergeCell ref="O43:Q43"/>
    <mergeCell ref="O44:Q44"/>
    <mergeCell ref="F48:H48"/>
    <mergeCell ref="I48:K48"/>
    <mergeCell ref="L48:N48"/>
    <mergeCell ref="O48:Q48"/>
    <mergeCell ref="R48:T48"/>
    <mergeCell ref="O45:Q45"/>
    <mergeCell ref="R42:T42"/>
    <mergeCell ref="R43:T43"/>
    <mergeCell ref="R44:T44"/>
    <mergeCell ref="R45:T45"/>
    <mergeCell ref="F47:H47"/>
    <mergeCell ref="I47:K47"/>
    <mergeCell ref="L47:N47"/>
    <mergeCell ref="O47:Q47"/>
    <mergeCell ref="R47:T47"/>
    <mergeCell ref="R127:S127"/>
    <mergeCell ref="R128:S128"/>
    <mergeCell ref="I43:K43"/>
    <mergeCell ref="I44:K44"/>
    <mergeCell ref="I45:K45"/>
    <mergeCell ref="L42:N42"/>
    <mergeCell ref="L43:N43"/>
    <mergeCell ref="L44:N44"/>
    <mergeCell ref="L45:N45"/>
    <mergeCell ref="K122:L122"/>
    <mergeCell ref="P58:P59"/>
    <mergeCell ref="H56:I56"/>
    <mergeCell ref="H55:I55"/>
    <mergeCell ref="N75:O75"/>
    <mergeCell ref="N76:O76"/>
    <mergeCell ref="N77:O77"/>
    <mergeCell ref="N78:O78"/>
    <mergeCell ref="N79:O79"/>
    <mergeCell ref="N80:O80"/>
    <mergeCell ref="N90:O90"/>
    <mergeCell ref="N91:O91"/>
    <mergeCell ref="N92:O92"/>
    <mergeCell ref="N73:O73"/>
    <mergeCell ref="N74:O74"/>
    <mergeCell ref="K127:L127"/>
    <mergeCell ref="K128:L128"/>
    <mergeCell ref="N119:P119"/>
    <mergeCell ref="F119:G120"/>
    <mergeCell ref="F127:G127"/>
    <mergeCell ref="F128:G128"/>
    <mergeCell ref="H119:H120"/>
    <mergeCell ref="I119:I120"/>
    <mergeCell ref="F122:G122"/>
    <mergeCell ref="F123:G123"/>
    <mergeCell ref="F124:G124"/>
    <mergeCell ref="F125:G125"/>
    <mergeCell ref="F126:G126"/>
    <mergeCell ref="T135:T136"/>
    <mergeCell ref="R135:S136"/>
    <mergeCell ref="K132:L133"/>
    <mergeCell ref="R132:T133"/>
    <mergeCell ref="N132:P132"/>
    <mergeCell ref="N133:P133"/>
    <mergeCell ref="B138:E138"/>
    <mergeCell ref="B139:E139"/>
    <mergeCell ref="F138:G138"/>
    <mergeCell ref="F139:G139"/>
    <mergeCell ref="K135:K136"/>
    <mergeCell ref="N135:O136"/>
    <mergeCell ref="P135:P136"/>
    <mergeCell ref="A135:E136"/>
    <mergeCell ref="L135:L136"/>
    <mergeCell ref="I135:I136"/>
    <mergeCell ref="F135:G136"/>
    <mergeCell ref="B140:E140"/>
    <mergeCell ref="B141:E141"/>
    <mergeCell ref="B142:E142"/>
    <mergeCell ref="R138:S138"/>
    <mergeCell ref="R139:S139"/>
    <mergeCell ref="R140:S140"/>
    <mergeCell ref="R141:S141"/>
    <mergeCell ref="R142:S142"/>
    <mergeCell ref="N138:O138"/>
    <mergeCell ref="N139:O139"/>
    <mergeCell ref="N140:O140"/>
    <mergeCell ref="N141:O141"/>
    <mergeCell ref="N142:O142"/>
    <mergeCell ref="F140:G140"/>
    <mergeCell ref="F141:G141"/>
    <mergeCell ref="F142:G142"/>
    <mergeCell ref="K179:R179"/>
    <mergeCell ref="B168:C168"/>
    <mergeCell ref="B170:C170"/>
    <mergeCell ref="B171:C171"/>
    <mergeCell ref="B172:C172"/>
    <mergeCell ref="B173:C173"/>
    <mergeCell ref="B174:C174"/>
    <mergeCell ref="B175:C175"/>
    <mergeCell ref="B176:C176"/>
    <mergeCell ref="B177:C177"/>
    <mergeCell ref="A182:U187"/>
    <mergeCell ref="B178:C178"/>
    <mergeCell ref="B179:C179"/>
    <mergeCell ref="G168:I168"/>
    <mergeCell ref="K168:R168"/>
    <mergeCell ref="G170:I170"/>
    <mergeCell ref="G171:I171"/>
    <mergeCell ref="G172:I172"/>
    <mergeCell ref="G173:I173"/>
    <mergeCell ref="G174:I174"/>
    <mergeCell ref="G175:I175"/>
    <mergeCell ref="G176:I176"/>
    <mergeCell ref="G177:I177"/>
    <mergeCell ref="G178:I178"/>
    <mergeCell ref="G179:I179"/>
    <mergeCell ref="K170:R170"/>
    <mergeCell ref="K171:R171"/>
    <mergeCell ref="K172:R172"/>
    <mergeCell ref="K173:R173"/>
    <mergeCell ref="K174:R174"/>
    <mergeCell ref="K175:R175"/>
    <mergeCell ref="K176:R176"/>
    <mergeCell ref="K177:R177"/>
    <mergeCell ref="K178:R178"/>
  </mergeCells>
  <conditionalFormatting sqref="F48:R48">
    <cfRule type="cellIs" dxfId="3" priority="3" operator="equal">
      <formula>"No"</formula>
    </cfRule>
  </conditionalFormatting>
  <conditionalFormatting sqref="R28:R32">
    <cfRule type="cellIs" dxfId="2" priority="2" operator="notEqual">
      <formula>0</formula>
    </cfRule>
  </conditionalFormatting>
  <conditionalFormatting sqref="R94:S94">
    <cfRule type="cellIs" dxfId="1" priority="1" operator="notEqual">
      <formula>$H$94</formula>
    </cfRule>
  </conditionalFormatting>
  <dataValidations count="1">
    <dataValidation type="decimal" operator="lessThanOrEqual" allowBlank="1" showInputMessage="1" showErrorMessage="1" errorTitle="External Services Rate Worksheet" error="The estimated hours that will be worked in performing the Revenue Agreement activity should not exceed the total available hours._x000a__x000a_Please try again." sqref="T14:T18">
      <formula1>R14</formula1>
    </dataValidation>
  </dataValidations>
  <pageMargins left="0.25" right="0.25" top="0.75" bottom="0.75" header="0.3" footer="0.3"/>
  <pageSetup orientation="landscape" r:id="rId1"/>
  <headerFooter>
    <oddFooter>&amp;L&amp;"Times New Roman,Bold"&amp;8Prepared on &amp;D&amp;C&amp;"Times New Roman,Bold"&amp;8Internal Use Only&amp;R&amp;"Times New Roman,Bold"&amp;8Service Agreement Rate Worksheet |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References!$E$2:$E$3</xm:f>
          </x14:formula1>
          <xm:sqref>I14:I18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showGridLines="0" showRowColHeaders="0" showRuler="0" view="pageLayout" topLeftCell="A13" zoomScaleNormal="100" workbookViewId="0">
      <selection activeCell="G96" sqref="G96"/>
    </sheetView>
  </sheetViews>
  <sheetFormatPr defaultRowHeight="11.25" x14ac:dyDescent="0.2"/>
  <cols>
    <col min="1" max="2" width="2.140625" style="1" customWidth="1"/>
    <col min="3" max="9" width="9.140625" style="1"/>
    <col min="10" max="10" width="18.140625" style="1" customWidth="1"/>
    <col min="11" max="16384" width="9.140625" style="1"/>
  </cols>
  <sheetData>
    <row r="1" spans="1:12" x14ac:dyDescent="0.2">
      <c r="A1" s="155" t="s">
        <v>0</v>
      </c>
      <c r="B1" s="155"/>
      <c r="C1" s="155"/>
      <c r="D1" s="155"/>
      <c r="E1" s="155"/>
      <c r="F1" s="155"/>
      <c r="G1" s="155"/>
      <c r="H1" s="155"/>
      <c r="I1" s="155"/>
      <c r="J1" s="155"/>
      <c r="K1" s="155"/>
      <c r="L1" s="155"/>
    </row>
    <row r="2" spans="1:12" x14ac:dyDescent="0.2">
      <c r="A2" s="155" t="s">
        <v>18</v>
      </c>
      <c r="B2" s="155"/>
      <c r="C2" s="155"/>
      <c r="D2" s="155"/>
      <c r="E2" s="155"/>
      <c r="F2" s="155"/>
      <c r="G2" s="155"/>
      <c r="H2" s="155"/>
      <c r="I2" s="155"/>
      <c r="J2" s="155"/>
      <c r="K2" s="155"/>
      <c r="L2" s="155"/>
    </row>
    <row r="3" spans="1:12" ht="12.75" x14ac:dyDescent="0.2">
      <c r="A3" s="183" t="s">
        <v>97</v>
      </c>
      <c r="B3" s="183"/>
      <c r="C3" s="183"/>
      <c r="D3" s="183"/>
      <c r="E3" s="183"/>
      <c r="F3" s="183"/>
      <c r="G3" s="183"/>
      <c r="H3" s="183"/>
      <c r="I3" s="183"/>
      <c r="J3" s="183"/>
      <c r="K3" s="183"/>
      <c r="L3" s="183"/>
    </row>
    <row r="4" spans="1:12" ht="7.5" customHeight="1" x14ac:dyDescent="0.2"/>
    <row r="5" spans="1:12" ht="7.5" customHeight="1" x14ac:dyDescent="0.2">
      <c r="A5" s="91"/>
      <c r="B5" s="91"/>
      <c r="C5" s="91"/>
      <c r="D5" s="91"/>
      <c r="E5" s="91"/>
      <c r="F5" s="91"/>
      <c r="G5" s="91"/>
      <c r="H5" s="91"/>
      <c r="I5" s="91"/>
      <c r="J5" s="91"/>
      <c r="K5" s="91"/>
      <c r="L5" s="91"/>
    </row>
    <row r="6" spans="1:12" x14ac:dyDescent="0.2">
      <c r="A6" s="92" t="s">
        <v>16</v>
      </c>
      <c r="B6" s="93"/>
      <c r="C6" s="93"/>
      <c r="D6" s="211">
        <f>'(1) Revenue Service Rate Input'!C6</f>
        <v>0</v>
      </c>
      <c r="E6" s="211"/>
      <c r="F6" s="211"/>
      <c r="G6" s="92" t="s">
        <v>28</v>
      </c>
      <c r="H6" s="93"/>
      <c r="I6" s="211">
        <f>'(1) Revenue Service Rate Input'!L6</f>
        <v>0</v>
      </c>
      <c r="J6" s="211"/>
      <c r="K6" s="94" t="s">
        <v>24</v>
      </c>
      <c r="L6" s="95">
        <f>'(1) Revenue Service Rate Input'!U6</f>
        <v>0</v>
      </c>
    </row>
    <row r="7" spans="1:12" x14ac:dyDescent="0.2">
      <c r="A7" s="92" t="s">
        <v>32</v>
      </c>
      <c r="B7" s="93"/>
      <c r="C7" s="93"/>
      <c r="D7" s="211">
        <f>'(1) Revenue Service Rate Input'!C7</f>
        <v>0</v>
      </c>
      <c r="E7" s="211"/>
      <c r="F7" s="211"/>
      <c r="G7" s="92" t="s">
        <v>66</v>
      </c>
      <c r="H7" s="93"/>
      <c r="I7" s="211">
        <f>'(1) Revenue Service Rate Input'!L7</f>
        <v>0</v>
      </c>
      <c r="J7" s="211"/>
      <c r="K7" s="94" t="s">
        <v>25</v>
      </c>
      <c r="L7" s="95">
        <f>'(1) Revenue Service Rate Input'!U7</f>
        <v>0</v>
      </c>
    </row>
    <row r="8" spans="1:12" ht="7.5" customHeight="1" x14ac:dyDescent="0.2">
      <c r="A8" s="74"/>
      <c r="B8" s="74"/>
      <c r="C8" s="74"/>
      <c r="D8" s="74"/>
      <c r="E8" s="74"/>
      <c r="F8" s="74"/>
      <c r="G8" s="74"/>
      <c r="H8" s="74"/>
      <c r="I8" s="74"/>
      <c r="J8" s="74"/>
      <c r="K8" s="74"/>
      <c r="L8" s="74"/>
    </row>
    <row r="9" spans="1:12" ht="7.5" customHeight="1" x14ac:dyDescent="0.2"/>
    <row r="10" spans="1:12" x14ac:dyDescent="0.2">
      <c r="A10" s="23" t="s">
        <v>221</v>
      </c>
    </row>
    <row r="11" spans="1:12" ht="7.5" customHeight="1" x14ac:dyDescent="0.2"/>
    <row r="12" spans="1:12" x14ac:dyDescent="0.2">
      <c r="J12" s="50" t="s">
        <v>99</v>
      </c>
      <c r="K12" s="49"/>
    </row>
    <row r="13" spans="1:12" x14ac:dyDescent="0.2">
      <c r="J13" s="96" t="str">
        <f>IF('(1) Revenue Service Rate Input'!C6="","Service Name",'(1) Revenue Service Rate Input'!C6)</f>
        <v>Service Name</v>
      </c>
      <c r="K13" s="28"/>
    </row>
    <row r="15" spans="1:12" x14ac:dyDescent="0.2">
      <c r="B15" s="4" t="s">
        <v>118</v>
      </c>
      <c r="J15" s="97">
        <f>SUM('(1) Revenue Service Rate Input'!R138:S142)</f>
        <v>0</v>
      </c>
      <c r="K15" s="210" t="s">
        <v>115</v>
      </c>
      <c r="L15" s="210"/>
    </row>
    <row r="16" spans="1:12" x14ac:dyDescent="0.2">
      <c r="C16" s="17" t="s">
        <v>98</v>
      </c>
      <c r="J16" s="98">
        <f>IFERROR(J15/SUM('(1) Revenue Service Rate Input'!R138:S142),0)</f>
        <v>0</v>
      </c>
      <c r="K16" s="17"/>
      <c r="L16" s="17"/>
    </row>
    <row r="17" spans="1:12" ht="7.5" customHeight="1" x14ac:dyDescent="0.2">
      <c r="K17" s="17"/>
      <c r="L17" s="17"/>
    </row>
    <row r="18" spans="1:12" x14ac:dyDescent="0.2">
      <c r="B18" s="4" t="s">
        <v>119</v>
      </c>
      <c r="J18" s="99">
        <f>'(1) Revenue Service Rate Input'!R94</f>
        <v>0</v>
      </c>
      <c r="K18" s="210" t="s">
        <v>116</v>
      </c>
      <c r="L18" s="210"/>
    </row>
    <row r="19" spans="1:12" x14ac:dyDescent="0.2">
      <c r="C19" s="17" t="s">
        <v>100</v>
      </c>
      <c r="J19" s="98">
        <f>IFERROR(J18/SUM('(1) Revenue Service Rate Input'!R94:S94),0)</f>
        <v>0</v>
      </c>
      <c r="K19" s="17"/>
      <c r="L19" s="17"/>
    </row>
    <row r="20" spans="1:12" ht="7.5" customHeight="1" x14ac:dyDescent="0.2">
      <c r="K20" s="17"/>
      <c r="L20" s="17"/>
    </row>
    <row r="21" spans="1:12" x14ac:dyDescent="0.2">
      <c r="B21" s="31" t="s">
        <v>120</v>
      </c>
      <c r="J21" s="99">
        <f>SUM('(1) Revenue Service Rate Input'!R108:S112)+SUM('(1) Revenue Service Rate Input'!R122:S128)</f>
        <v>0</v>
      </c>
      <c r="K21" s="212" t="s">
        <v>117</v>
      </c>
      <c r="L21" s="210"/>
    </row>
    <row r="22" spans="1:12" x14ac:dyDescent="0.2">
      <c r="C22" s="17" t="s">
        <v>101</v>
      </c>
      <c r="J22" s="98">
        <f>IFERROR(J21/(SUM('(1) Revenue Service Rate Input'!R108:S112)+SUM('(1) Revenue Service Rate Input'!R122:S128)),0)</f>
        <v>0</v>
      </c>
    </row>
    <row r="23" spans="1:12" ht="7.5" customHeight="1" x14ac:dyDescent="0.2"/>
    <row r="24" spans="1:12" x14ac:dyDescent="0.2">
      <c r="B24" s="4" t="s">
        <v>121</v>
      </c>
      <c r="J24" s="100">
        <f>J15+J18+J21</f>
        <v>0</v>
      </c>
      <c r="K24" s="210" t="s">
        <v>193</v>
      </c>
      <c r="L24" s="210"/>
    </row>
    <row r="25" spans="1:12" ht="7.5" customHeight="1" x14ac:dyDescent="0.2"/>
    <row r="26" spans="1:12" ht="7.5" customHeight="1" x14ac:dyDescent="0.2"/>
    <row r="27" spans="1:12" x14ac:dyDescent="0.2">
      <c r="A27" s="23" t="s">
        <v>102</v>
      </c>
    </row>
    <row r="28" spans="1:12" ht="7.5" customHeight="1" x14ac:dyDescent="0.2">
      <c r="A28" s="4"/>
    </row>
    <row r="29" spans="1:12" x14ac:dyDescent="0.2">
      <c r="B29" s="101" t="str">
        <f>"Projected Utilization for the Service Period beginning " &amp; TEXT(L6,"mm/dd/yyyy") &amp; " ending " &amp; TEXT(L7,"mm/dd/yyyy")</f>
        <v>Projected Utilization for the Service Period beginning 01/00/1900 ending 01/00/1900</v>
      </c>
    </row>
    <row r="30" spans="1:12" ht="11.25" customHeight="1" x14ac:dyDescent="0.2">
      <c r="B30" s="4"/>
      <c r="C30" s="1" t="s">
        <v>103</v>
      </c>
      <c r="J30" s="83"/>
    </row>
    <row r="31" spans="1:12" ht="7.5" customHeight="1" x14ac:dyDescent="0.2">
      <c r="B31" s="4"/>
    </row>
    <row r="32" spans="1:12" x14ac:dyDescent="0.2">
      <c r="C32" s="30" t="s">
        <v>134</v>
      </c>
      <c r="J32" s="66">
        <v>0</v>
      </c>
      <c r="K32" s="213" t="s">
        <v>122</v>
      </c>
      <c r="L32" s="210"/>
    </row>
    <row r="33" spans="1:12" x14ac:dyDescent="0.2">
      <c r="C33" s="1" t="s">
        <v>135</v>
      </c>
      <c r="J33" s="66">
        <v>0</v>
      </c>
      <c r="K33" s="213" t="s">
        <v>123</v>
      </c>
      <c r="L33" s="210"/>
    </row>
    <row r="34" spans="1:12" x14ac:dyDescent="0.2">
      <c r="C34" s="1" t="s">
        <v>136</v>
      </c>
      <c r="J34" s="66">
        <v>0</v>
      </c>
      <c r="K34" s="213" t="s">
        <v>124</v>
      </c>
      <c r="L34" s="210"/>
    </row>
    <row r="35" spans="1:12" ht="7.5" customHeight="1" x14ac:dyDescent="0.2">
      <c r="J35" s="52"/>
    </row>
    <row r="36" spans="1:12" x14ac:dyDescent="0.2">
      <c r="B36" s="31" t="s">
        <v>125</v>
      </c>
      <c r="J36" s="102">
        <f>SUM(J32:J34)</f>
        <v>0</v>
      </c>
      <c r="K36" s="210" t="s">
        <v>194</v>
      </c>
      <c r="L36" s="210"/>
    </row>
    <row r="37" spans="1:12" ht="7.5" customHeight="1" x14ac:dyDescent="0.2"/>
    <row r="38" spans="1:12" ht="7.5" customHeight="1" x14ac:dyDescent="0.2"/>
    <row r="39" spans="1:12" x14ac:dyDescent="0.2">
      <c r="A39" s="23" t="s">
        <v>104</v>
      </c>
    </row>
    <row r="40" spans="1:12" ht="7.5" customHeight="1" x14ac:dyDescent="0.2"/>
    <row r="41" spans="1:12" x14ac:dyDescent="0.2">
      <c r="B41" s="4" t="s">
        <v>127</v>
      </c>
      <c r="J41" s="103">
        <f>IFERROR(J24/J36,0)</f>
        <v>0</v>
      </c>
      <c r="K41" s="210" t="s">
        <v>195</v>
      </c>
      <c r="L41" s="210"/>
    </row>
    <row r="42" spans="1:12" ht="7.5" customHeight="1" x14ac:dyDescent="0.2">
      <c r="B42" s="4"/>
      <c r="J42" s="51"/>
    </row>
    <row r="43" spans="1:12" x14ac:dyDescent="0.2">
      <c r="B43" s="4" t="s">
        <v>205</v>
      </c>
      <c r="J43" s="51"/>
    </row>
    <row r="44" spans="1:12" x14ac:dyDescent="0.2">
      <c r="B44" s="4"/>
      <c r="C44" s="1" t="s">
        <v>133</v>
      </c>
      <c r="G44" s="89">
        <v>0.55000000000000004</v>
      </c>
      <c r="J44" s="103">
        <f>J41*G44</f>
        <v>0</v>
      </c>
      <c r="K44" s="210" t="s">
        <v>126</v>
      </c>
      <c r="L44" s="210"/>
    </row>
    <row r="45" spans="1:12" x14ac:dyDescent="0.2">
      <c r="B45" s="4"/>
      <c r="C45" s="1" t="s">
        <v>222</v>
      </c>
      <c r="J45" s="104">
        <v>0</v>
      </c>
      <c r="K45" s="213" t="s">
        <v>128</v>
      </c>
      <c r="L45" s="210"/>
    </row>
    <row r="46" spans="1:12" ht="7.5" customHeight="1" x14ac:dyDescent="0.2">
      <c r="B46" s="4"/>
      <c r="J46" s="53"/>
    </row>
    <row r="47" spans="1:12" x14ac:dyDescent="0.2">
      <c r="B47" s="4" t="s">
        <v>129</v>
      </c>
      <c r="J47" s="105">
        <f>J41+J44+J45</f>
        <v>0</v>
      </c>
      <c r="K47" s="210" t="s">
        <v>196</v>
      </c>
      <c r="L47" s="210"/>
    </row>
    <row r="48" spans="1:12" ht="7.5" customHeight="1" x14ac:dyDescent="0.2"/>
    <row r="49" spans="1:12" x14ac:dyDescent="0.2">
      <c r="B49" s="4" t="s">
        <v>208</v>
      </c>
    </row>
    <row r="50" spans="1:12" x14ac:dyDescent="0.2">
      <c r="C50" s="1" t="s">
        <v>134</v>
      </c>
      <c r="J50" s="112">
        <f>IF(J32&gt;0,$J$47,0)</f>
        <v>0</v>
      </c>
      <c r="K50" s="213" t="s">
        <v>130</v>
      </c>
      <c r="L50" s="210"/>
    </row>
    <row r="51" spans="1:12" x14ac:dyDescent="0.2">
      <c r="C51" s="1" t="s">
        <v>135</v>
      </c>
      <c r="J51" s="112">
        <f>IF(J33&gt;0,$J$47,0)</f>
        <v>0</v>
      </c>
      <c r="K51" s="213" t="s">
        <v>131</v>
      </c>
      <c r="L51" s="210"/>
    </row>
    <row r="52" spans="1:12" x14ac:dyDescent="0.2">
      <c r="C52" s="1" t="s">
        <v>136</v>
      </c>
      <c r="J52" s="112">
        <f>IF(J34&gt;0,$J$47,0)</f>
        <v>0</v>
      </c>
      <c r="K52" s="213" t="s">
        <v>132</v>
      </c>
      <c r="L52" s="210"/>
    </row>
    <row r="53" spans="1:12" ht="7.5" customHeight="1" x14ac:dyDescent="0.2"/>
    <row r="54" spans="1:12" ht="7.5" customHeight="1" x14ac:dyDescent="0.2"/>
    <row r="55" spans="1:12" x14ac:dyDescent="0.2">
      <c r="A55" s="23" t="s">
        <v>105</v>
      </c>
    </row>
    <row r="56" spans="1:12" ht="7.5" customHeight="1" x14ac:dyDescent="0.2"/>
    <row r="57" spans="1:12" x14ac:dyDescent="0.2">
      <c r="B57" s="4" t="s">
        <v>137</v>
      </c>
      <c r="J57" s="106">
        <f>J24</f>
        <v>0</v>
      </c>
      <c r="K57" s="210" t="s">
        <v>197</v>
      </c>
      <c r="L57" s="210"/>
    </row>
    <row r="58" spans="1:12" ht="7.5" customHeight="1" x14ac:dyDescent="0.2"/>
    <row r="59" spans="1:12" x14ac:dyDescent="0.2">
      <c r="B59" s="4" t="s">
        <v>106</v>
      </c>
    </row>
    <row r="60" spans="1:12" x14ac:dyDescent="0.2">
      <c r="B60" s="4"/>
      <c r="D60" s="42" t="s">
        <v>139</v>
      </c>
      <c r="E60" s="42" t="s">
        <v>140</v>
      </c>
      <c r="F60" s="42" t="s">
        <v>141</v>
      </c>
      <c r="G60" s="210" t="s">
        <v>142</v>
      </c>
      <c r="H60" s="210"/>
    </row>
    <row r="61" spans="1:12" x14ac:dyDescent="0.2">
      <c r="C61" s="1" t="s">
        <v>107</v>
      </c>
      <c r="D61" s="83"/>
      <c r="E61" s="83"/>
      <c r="F61" s="82"/>
      <c r="G61" s="216" t="str">
        <f>IF(AND(F61&gt;=References!$A$3,F61&lt;=References!$B$3),References!$C$3,IF(AND(F61&gt;=References!$A$4,F61&lt;=References!$B$4),References!$C$4,IF(AND(F61&gt;=References!$A$5,F61&lt;=References!$B$5),References!$C$5,IF(AND(F61&gt;=References!$A$6,F61&lt;=References!$B$6),References!$C$6,IF(AND(F61&gt;=References!$A$7,F61&lt;=References!$B$7),References!$C$7,IF(AND(F61&gt;=References!$A$8,F61&lt;=References!$B$8),References!$C$8,IF(AND(F61&gt;=References!$A$9,F61&lt;=References!$B$9),References!$C$9,IF(AND(F61&gt;=References!$A$10,F61&lt;=References!$B$10),References!$C$10,IF(AND(F61&gt;=References!$A$11,F61&lt;=References!$B$11),References!$C$11,IF(AND(F61&gt;=References!$A$12,F61&lt;=References!$B$12),References!$C$12,IF(AND(F61&gt;=References!$A$13,F61&lt;=References!$B$13),References!$C$13,IF(AND(F61&gt;=References!$A$14,F61&lt;=References!$B$14),References!$C$14,IF(AND(F61&gt;=References!$A$15,F61&lt;=References!$B$15),References!$C$15,IF(AND(F61&gt;=References!$A$16,F61&lt;=References!$B$16),References!$C$16,"-"))))))))))))))</f>
        <v>-</v>
      </c>
      <c r="H61" s="217"/>
      <c r="J61" s="104"/>
    </row>
    <row r="62" spans="1:12" x14ac:dyDescent="0.2">
      <c r="C62" s="1" t="s">
        <v>108</v>
      </c>
      <c r="D62" s="83"/>
      <c r="E62" s="83"/>
      <c r="F62" s="82"/>
      <c r="G62" s="216" t="str">
        <f>IF(AND(F62&gt;=References!$A$3,F62&lt;=References!$B$3),References!$C$3,IF(AND(F62&gt;=References!$A$4,F62&lt;=References!$B$4),References!$C$4,IF(AND(F62&gt;=References!$A$5,F62&lt;=References!$B$5),References!$C$5,IF(AND(F62&gt;=References!$A$6,F62&lt;=References!$B$6),References!$C$6,IF(AND(F62&gt;=References!$A$7,F62&lt;=References!$B$7),References!$C$7,IF(AND(F62&gt;=References!$A$8,F62&lt;=References!$B$8),References!$C$8,IF(AND(F62&gt;=References!$A$9,F62&lt;=References!$B$9),References!$C$9,IF(AND(F62&gt;=References!$A$10,F62&lt;=References!$B$10),References!$C$10,IF(AND(F62&gt;=References!$A$11,F62&lt;=References!$B$11),References!$C$11,IF(AND(F62&gt;=References!$A$12,F62&lt;=References!$B$12),References!$C$12,IF(AND(F62&gt;=References!$A$13,F62&lt;=References!$B$13),References!$C$13,IF(AND(F62&gt;=References!$A$14,F62&lt;=References!$B$14),References!$C$14,IF(AND(F62&gt;=References!$A$15,F62&lt;=References!$B$15),References!$C$15,IF(AND(F62&gt;=References!$A$16,F62&lt;=References!$B$16),References!$C$16,"-"))))))))))))))</f>
        <v>-</v>
      </c>
      <c r="H62" s="217"/>
      <c r="J62" s="104"/>
    </row>
    <row r="63" spans="1:12" x14ac:dyDescent="0.2">
      <c r="C63" s="1" t="s">
        <v>109</v>
      </c>
      <c r="D63" s="83"/>
      <c r="E63" s="83"/>
      <c r="F63" s="82"/>
      <c r="G63" s="216" t="str">
        <f>IF(AND(F63&gt;=References!$A$3,F63&lt;=References!$B$3),References!$C$3,IF(AND(F63&gt;=References!$A$4,F63&lt;=References!$B$4),References!$C$4,IF(AND(F63&gt;=References!$A$5,F63&lt;=References!$B$5),References!$C$5,IF(AND(F63&gt;=References!$A$6,F63&lt;=References!$B$6),References!$C$6,IF(AND(F63&gt;=References!$A$7,F63&lt;=References!$B$7),References!$C$7,IF(AND(F63&gt;=References!$A$8,F63&lt;=References!$B$8),References!$C$8,IF(AND(F63&gt;=References!$A$9,F63&lt;=References!$B$9),References!$C$9,IF(AND(F63&gt;=References!$A$10,F63&lt;=References!$B$10),References!$C$10,IF(AND(F63&gt;=References!$A$11,F63&lt;=References!$B$11),References!$C$11,IF(AND(F63&gt;=References!$A$12,F63&lt;=References!$B$12),References!$C$12,IF(AND(F63&gt;=References!$A$13,F63&lt;=References!$B$13),References!$C$13,IF(AND(F63&gt;=References!$A$14,F63&lt;=References!$B$14),References!$C$14,IF(AND(F63&gt;=References!$A$15,F63&lt;=References!$B$15),References!$C$15,IF(AND(F63&gt;=References!$A$16,F63&lt;=References!$B$16),References!$C$16,"-"))))))))))))))</f>
        <v>-</v>
      </c>
      <c r="H63" s="217"/>
      <c r="J63" s="104"/>
    </row>
    <row r="64" spans="1:12" x14ac:dyDescent="0.2">
      <c r="C64" s="1" t="s">
        <v>110</v>
      </c>
      <c r="D64" s="83"/>
      <c r="E64" s="83"/>
      <c r="F64" s="82"/>
      <c r="G64" s="216" t="str">
        <f>IF(AND(F64&gt;=References!$A$3,F64&lt;=References!$B$3),References!$C$3,IF(AND(F64&gt;=References!$A$4,F64&lt;=References!$B$4),References!$C$4,IF(AND(F64&gt;=References!$A$5,F64&lt;=References!$B$5),References!$C$5,IF(AND(F64&gt;=References!$A$6,F64&lt;=References!$B$6),References!$C$6,IF(AND(F64&gt;=References!$A$7,F64&lt;=References!$B$7),References!$C$7,IF(AND(F64&gt;=References!$A$8,F64&lt;=References!$B$8),References!$C$8,IF(AND(F64&gt;=References!$A$9,F64&lt;=References!$B$9),References!$C$9,IF(AND(F64&gt;=References!$A$10,F64&lt;=References!$B$10),References!$C$10,IF(AND(F64&gt;=References!$A$11,F64&lt;=References!$B$11),References!$C$11,IF(AND(F64&gt;=References!$A$12,F64&lt;=References!$B$12),References!$C$12,IF(AND(F64&gt;=References!$A$13,F64&lt;=References!$B$13),References!$C$13,IF(AND(F64&gt;=References!$A$14,F64&lt;=References!$B$14),References!$C$14,IF(AND(F64&gt;=References!$A$15,F64&lt;=References!$B$15),References!$C$15,IF(AND(F64&gt;=References!$A$16,F64&lt;=References!$B$16),References!$C$16,"-"))))))))))))))</f>
        <v>-</v>
      </c>
      <c r="H64" s="217"/>
      <c r="J64" s="104"/>
    </row>
    <row r="65" spans="1:12" x14ac:dyDescent="0.2">
      <c r="C65" s="1" t="s">
        <v>111</v>
      </c>
      <c r="D65" s="83"/>
      <c r="E65" s="83"/>
      <c r="F65" s="82"/>
      <c r="G65" s="216" t="str">
        <f>IF(AND(F65&gt;=References!$A$3,F65&lt;=References!$B$3),References!$C$3,IF(AND(F65&gt;=References!$A$4,F65&lt;=References!$B$4),References!$C$4,IF(AND(F65&gt;=References!$A$5,F65&lt;=References!$B$5),References!$C$5,IF(AND(F65&gt;=References!$A$6,F65&lt;=References!$B$6),References!$C$6,IF(AND(F65&gt;=References!$A$7,F65&lt;=References!$B$7),References!$C$7,IF(AND(F65&gt;=References!$A$8,F65&lt;=References!$B$8),References!$C$8,IF(AND(F65&gt;=References!$A$9,F65&lt;=References!$B$9),References!$C$9,IF(AND(F65&gt;=References!$A$10,F65&lt;=References!$B$10),References!$C$10,IF(AND(F65&gt;=References!$A$11,F65&lt;=References!$B$11),References!$C$11,IF(AND(F65&gt;=References!$A$12,F65&lt;=References!$B$12),References!$C$12,IF(AND(F65&gt;=References!$A$13,F65&lt;=References!$B$13),References!$C$13,IF(AND(F65&gt;=References!$A$14,F65&lt;=References!$B$14),References!$C$14,IF(AND(F65&gt;=References!$A$15,F65&lt;=References!$B$15),References!$C$15,IF(AND(F65&gt;=References!$A$16,F65&lt;=References!$B$16),References!$C$16,"-"))))))))))))))</f>
        <v>-</v>
      </c>
      <c r="H65" s="217"/>
      <c r="J65" s="104"/>
    </row>
    <row r="66" spans="1:12" ht="7.5" customHeight="1" x14ac:dyDescent="0.2"/>
    <row r="67" spans="1:12" x14ac:dyDescent="0.2">
      <c r="B67" s="4" t="s">
        <v>112</v>
      </c>
      <c r="J67" s="54"/>
    </row>
    <row r="68" spans="1:12" x14ac:dyDescent="0.2">
      <c r="C68" s="1" t="s">
        <v>134</v>
      </c>
      <c r="J68" s="103">
        <f>J32*J50</f>
        <v>0</v>
      </c>
      <c r="K68" s="210" t="s">
        <v>198</v>
      </c>
      <c r="L68" s="210"/>
    </row>
    <row r="69" spans="1:12" x14ac:dyDescent="0.2">
      <c r="C69" s="30" t="s">
        <v>135</v>
      </c>
      <c r="J69" s="103">
        <f>J33*J51</f>
        <v>0</v>
      </c>
      <c r="K69" s="210" t="s">
        <v>199</v>
      </c>
      <c r="L69" s="210"/>
    </row>
    <row r="70" spans="1:12" x14ac:dyDescent="0.2">
      <c r="C70" s="1" t="s">
        <v>136</v>
      </c>
      <c r="J70" s="107">
        <f>J34*J52</f>
        <v>0</v>
      </c>
      <c r="K70" s="210" t="s">
        <v>200</v>
      </c>
      <c r="L70" s="210"/>
    </row>
    <row r="71" spans="1:12" ht="3.75" customHeight="1" x14ac:dyDescent="0.2"/>
    <row r="72" spans="1:12" x14ac:dyDescent="0.2">
      <c r="C72" s="1" t="s">
        <v>138</v>
      </c>
      <c r="J72" s="100">
        <f>SUM(J68:J70)</f>
        <v>0</v>
      </c>
      <c r="K72" s="210" t="s">
        <v>201</v>
      </c>
      <c r="L72" s="210"/>
    </row>
    <row r="73" spans="1:12" ht="7.5" customHeight="1" x14ac:dyDescent="0.2"/>
    <row r="74" spans="1:12" ht="12" thickBot="1" x14ac:dyDescent="0.25">
      <c r="B74" s="4" t="s">
        <v>113</v>
      </c>
      <c r="J74" s="108">
        <f>J72-J24</f>
        <v>0</v>
      </c>
      <c r="K74" s="210" t="s">
        <v>114</v>
      </c>
      <c r="L74" s="210"/>
    </row>
    <row r="75" spans="1:12" ht="7.5" customHeight="1" thickTop="1" x14ac:dyDescent="0.2">
      <c r="A75" s="4"/>
    </row>
    <row r="76" spans="1:12" x14ac:dyDescent="0.2">
      <c r="A76" s="23" t="s">
        <v>210</v>
      </c>
    </row>
    <row r="77" spans="1:12" ht="7.5" customHeight="1" x14ac:dyDescent="0.2"/>
    <row r="78" spans="1:12" x14ac:dyDescent="0.2">
      <c r="B78" s="4" t="s">
        <v>202</v>
      </c>
      <c r="J78" s="103">
        <f>J24</f>
        <v>0</v>
      </c>
    </row>
    <row r="79" spans="1:12" x14ac:dyDescent="0.2">
      <c r="B79" s="4" t="s">
        <v>203</v>
      </c>
      <c r="J79" s="103">
        <f>(J44+J45)*J36</f>
        <v>0</v>
      </c>
    </row>
    <row r="80" spans="1:12" x14ac:dyDescent="0.2">
      <c r="B80" s="4" t="s">
        <v>204</v>
      </c>
      <c r="J80" s="100">
        <f>J78+J79</f>
        <v>0</v>
      </c>
    </row>
    <row r="81" spans="1:11" ht="7.5" customHeight="1" x14ac:dyDescent="0.2">
      <c r="B81" s="4"/>
      <c r="J81" s="56"/>
    </row>
    <row r="82" spans="1:11" x14ac:dyDescent="0.2">
      <c r="B82" s="4" t="s">
        <v>207</v>
      </c>
      <c r="J82" s="109" t="str">
        <f>J36 &amp; " " &amp; J30</f>
        <v xml:space="preserve">0 </v>
      </c>
    </row>
    <row r="83" spans="1:11" ht="7.5" customHeight="1" x14ac:dyDescent="0.2">
      <c r="J83" s="41"/>
    </row>
    <row r="84" spans="1:11" x14ac:dyDescent="0.2">
      <c r="B84" s="4" t="s">
        <v>209</v>
      </c>
    </row>
    <row r="85" spans="1:11" x14ac:dyDescent="0.2">
      <c r="B85" s="4"/>
      <c r="C85" s="1" t="s">
        <v>134</v>
      </c>
      <c r="J85" s="110">
        <f>J50</f>
        <v>0</v>
      </c>
    </row>
    <row r="86" spans="1:11" x14ac:dyDescent="0.2">
      <c r="B86" s="4"/>
      <c r="C86" s="1" t="s">
        <v>135</v>
      </c>
      <c r="J86" s="110">
        <f t="shared" ref="J86:J87" si="0">J51</f>
        <v>0</v>
      </c>
    </row>
    <row r="87" spans="1:11" x14ac:dyDescent="0.2">
      <c r="C87" s="1" t="s">
        <v>206</v>
      </c>
      <c r="J87" s="110">
        <f t="shared" si="0"/>
        <v>0</v>
      </c>
    </row>
    <row r="88" spans="1:11" ht="7.5" customHeight="1" x14ac:dyDescent="0.2">
      <c r="J88" s="56"/>
    </row>
    <row r="89" spans="1:11" ht="7.5" customHeight="1" x14ac:dyDescent="0.2"/>
    <row r="90" spans="1:11" x14ac:dyDescent="0.2">
      <c r="A90" s="23" t="s">
        <v>215</v>
      </c>
    </row>
    <row r="91" spans="1:11" ht="7.5" customHeight="1" x14ac:dyDescent="0.2"/>
    <row r="92" spans="1:11" ht="36.75" customHeight="1" x14ac:dyDescent="0.2">
      <c r="B92" s="214" t="s">
        <v>219</v>
      </c>
      <c r="C92" s="214"/>
      <c r="D92" s="214"/>
      <c r="E92" s="214"/>
      <c r="F92" s="214"/>
      <c r="G92" s="214"/>
      <c r="H92" s="214"/>
      <c r="I92" s="214"/>
      <c r="J92" s="214"/>
      <c r="K92" s="214"/>
    </row>
    <row r="93" spans="1:11" ht="7.5" customHeight="1" x14ac:dyDescent="0.2"/>
    <row r="94" spans="1:11" ht="24.75" customHeight="1" x14ac:dyDescent="0.2">
      <c r="B94" s="214" t="s">
        <v>220</v>
      </c>
      <c r="C94" s="214"/>
      <c r="D94" s="214"/>
      <c r="E94" s="214"/>
      <c r="F94" s="214"/>
      <c r="G94" s="214"/>
      <c r="H94" s="214"/>
      <c r="I94" s="214"/>
      <c r="J94" s="214"/>
      <c r="K94" s="214"/>
    </row>
    <row r="95" spans="1:11" ht="7.5" customHeight="1" x14ac:dyDescent="0.2"/>
    <row r="96" spans="1:11" x14ac:dyDescent="0.2">
      <c r="C96" s="1" t="s">
        <v>211</v>
      </c>
      <c r="G96" s="111"/>
      <c r="H96" s="17" t="s">
        <v>213</v>
      </c>
      <c r="I96" s="17"/>
    </row>
    <row r="98" spans="3:10" x14ac:dyDescent="0.2">
      <c r="C98" s="1" t="s">
        <v>214</v>
      </c>
    </row>
    <row r="99" spans="3:10" ht="3.75" customHeight="1" x14ac:dyDescent="0.2"/>
    <row r="100" spans="3:10" x14ac:dyDescent="0.2">
      <c r="D100" s="215" t="s">
        <v>216</v>
      </c>
      <c r="E100" s="215"/>
      <c r="F100" s="215"/>
      <c r="G100" s="215"/>
      <c r="H100" s="215"/>
      <c r="I100" s="57" t="s">
        <v>217</v>
      </c>
      <c r="J100" s="57" t="s">
        <v>218</v>
      </c>
    </row>
    <row r="101" spans="3:10" x14ac:dyDescent="0.2">
      <c r="D101" s="124"/>
      <c r="E101" s="124"/>
      <c r="F101" s="124"/>
      <c r="G101" s="124"/>
      <c r="H101" s="124"/>
      <c r="I101" s="104"/>
      <c r="J101" s="83"/>
    </row>
    <row r="102" spans="3:10" x14ac:dyDescent="0.2">
      <c r="D102" s="124"/>
      <c r="E102" s="124"/>
      <c r="F102" s="124"/>
      <c r="G102" s="124"/>
      <c r="H102" s="124"/>
      <c r="I102" s="104"/>
      <c r="J102" s="83"/>
    </row>
    <row r="103" spans="3:10" x14ac:dyDescent="0.2">
      <c r="D103" s="124"/>
      <c r="E103" s="124"/>
      <c r="F103" s="124"/>
      <c r="G103" s="124"/>
      <c r="H103" s="124"/>
      <c r="I103" s="104"/>
      <c r="J103" s="83"/>
    </row>
    <row r="104" spans="3:10" x14ac:dyDescent="0.2">
      <c r="D104" s="124"/>
      <c r="E104" s="124"/>
      <c r="F104" s="124"/>
      <c r="G104" s="124"/>
      <c r="H104" s="124"/>
      <c r="I104" s="104"/>
      <c r="J104" s="83"/>
    </row>
    <row r="105" spans="3:10" x14ac:dyDescent="0.2">
      <c r="D105" s="124"/>
      <c r="E105" s="124"/>
      <c r="F105" s="124"/>
      <c r="G105" s="124"/>
      <c r="H105" s="124"/>
      <c r="I105" s="104"/>
      <c r="J105" s="83"/>
    </row>
    <row r="106" spans="3:10" x14ac:dyDescent="0.2">
      <c r="D106" s="124"/>
      <c r="E106" s="124"/>
      <c r="F106" s="124"/>
      <c r="G106" s="124"/>
      <c r="H106" s="124"/>
      <c r="I106" s="104"/>
      <c r="J106" s="83"/>
    </row>
    <row r="107" spans="3:10" x14ac:dyDescent="0.2">
      <c r="D107" s="124"/>
      <c r="E107" s="124"/>
      <c r="F107" s="124"/>
      <c r="G107" s="124"/>
      <c r="H107" s="124"/>
      <c r="I107" s="104"/>
      <c r="J107" s="83"/>
    </row>
    <row r="108" spans="3:10" x14ac:dyDescent="0.2">
      <c r="D108" s="124"/>
      <c r="E108" s="124"/>
      <c r="F108" s="124"/>
      <c r="G108" s="124"/>
      <c r="H108" s="124"/>
      <c r="I108" s="104"/>
      <c r="J108" s="83"/>
    </row>
    <row r="109" spans="3:10" x14ac:dyDescent="0.2">
      <c r="D109" s="124"/>
      <c r="E109" s="124"/>
      <c r="F109" s="124"/>
      <c r="G109" s="124"/>
      <c r="H109" s="124"/>
      <c r="I109" s="104"/>
      <c r="J109" s="83"/>
    </row>
    <row r="110" spans="3:10" x14ac:dyDescent="0.2">
      <c r="D110" s="124"/>
      <c r="E110" s="124"/>
      <c r="F110" s="124"/>
      <c r="G110" s="124"/>
      <c r="H110" s="124"/>
      <c r="I110" s="104"/>
      <c r="J110" s="83"/>
    </row>
  </sheetData>
  <sheetProtection algorithmName="SHA-512" hashValue="sZ82I0HvdP7x8sT+R0codSN96lwoftWevQ/7q97HyL06D6gJk9kFa4aI09FMMZKXQV5dclCaPFY95YmSuaO13Q==" saltValue="9AAZ1b6RI498cFWLAf8HNg==" spinCount="100000" sheet="1" objects="1" scenarios="1"/>
  <mergeCells count="47">
    <mergeCell ref="D107:H107"/>
    <mergeCell ref="D108:H108"/>
    <mergeCell ref="D109:H109"/>
    <mergeCell ref="D110:H110"/>
    <mergeCell ref="D102:H102"/>
    <mergeCell ref="D103:H103"/>
    <mergeCell ref="D104:H104"/>
    <mergeCell ref="D105:H105"/>
    <mergeCell ref="D106:H106"/>
    <mergeCell ref="G60:H60"/>
    <mergeCell ref="B92:K92"/>
    <mergeCell ref="B94:K94"/>
    <mergeCell ref="D100:H100"/>
    <mergeCell ref="D101:H101"/>
    <mergeCell ref="G61:H61"/>
    <mergeCell ref="G62:H62"/>
    <mergeCell ref="G63:H63"/>
    <mergeCell ref="G64:H64"/>
    <mergeCell ref="G65:H65"/>
    <mergeCell ref="K70:L70"/>
    <mergeCell ref="K72:L72"/>
    <mergeCell ref="K74:L74"/>
    <mergeCell ref="K36:L36"/>
    <mergeCell ref="K15:L15"/>
    <mergeCell ref="K18:L18"/>
    <mergeCell ref="K21:L21"/>
    <mergeCell ref="K32:L32"/>
    <mergeCell ref="K33:L33"/>
    <mergeCell ref="K34:L34"/>
    <mergeCell ref="K24:L24"/>
    <mergeCell ref="A1:L1"/>
    <mergeCell ref="A2:L2"/>
    <mergeCell ref="A3:L3"/>
    <mergeCell ref="I6:J6"/>
    <mergeCell ref="I7:J7"/>
    <mergeCell ref="D6:F6"/>
    <mergeCell ref="D7:F7"/>
    <mergeCell ref="K41:L41"/>
    <mergeCell ref="K47:L47"/>
    <mergeCell ref="K57:L57"/>
    <mergeCell ref="K68:L68"/>
    <mergeCell ref="K69:L69"/>
    <mergeCell ref="K44:L44"/>
    <mergeCell ref="K45:L45"/>
    <mergeCell ref="K50:L50"/>
    <mergeCell ref="K51:L51"/>
    <mergeCell ref="K52:L52"/>
  </mergeCells>
  <conditionalFormatting sqref="J74">
    <cfRule type="cellIs" dxfId="0" priority="1" operator="lessThan">
      <formula>0</formula>
    </cfRule>
  </conditionalFormatting>
  <dataValidations count="3">
    <dataValidation type="textLength" allowBlank="1" showInputMessage="1" showErrorMessage="1" errorTitle="External Services Rate Worksheet" error="The fund number must contain five (5) characters!_x000a__x000a_Please try again." sqref="F61:F65">
      <formula1>5</formula1>
      <formula2>5</formula2>
    </dataValidation>
    <dataValidation type="textLength" allowBlank="1" showInputMessage="1" showErrorMessage="1" errorTitle="External Services Rate Worksheet" error="The cost-center should contain two (2) characters!_x000a__x000a_Please try again." sqref="E61:E65">
      <formula1>2</formula1>
      <formula2>2</formula2>
    </dataValidation>
    <dataValidation type="textLength" allowBlank="1" showInputMessage="1" showErrorMessage="1" errorTitle="External Services Rate Worksheet" error="The account number should contains six (6) characters!_x000a__x000a_Please try again." sqref="D61:D65">
      <formula1>6</formula1>
      <formula2>6</formula2>
    </dataValidation>
  </dataValidations>
  <pageMargins left="0.25" right="0.25" top="0.75" bottom="0.75" header="0.3" footer="0.3"/>
  <pageSetup scale="97" fitToHeight="0" orientation="portrait" r:id="rId1"/>
  <headerFooter>
    <oddFooter>&amp;L&amp;"Times New Roman,Bold"&amp;8Prepared on &amp;D&amp;C&amp;"Times New Roman,Bold"&amp;8University of California, Merced&amp;R&amp;"Times New Roman,Bold"&amp;8Service Agreement Rate |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References!$E$6:$E$7</xm:f>
          </x14:formula1>
          <xm:sqref>G96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8" sqref="E8"/>
    </sheetView>
  </sheetViews>
  <sheetFormatPr defaultRowHeight="15" x14ac:dyDescent="0.25"/>
  <cols>
    <col min="3" max="3" width="30.5703125" bestFit="1" customWidth="1"/>
  </cols>
  <sheetData>
    <row r="1" spans="1:5" x14ac:dyDescent="0.25">
      <c r="A1" t="s">
        <v>143</v>
      </c>
      <c r="E1" t="s">
        <v>188</v>
      </c>
    </row>
    <row r="2" spans="1:5" x14ac:dyDescent="0.25">
      <c r="A2" t="s">
        <v>144</v>
      </c>
      <c r="B2" t="s">
        <v>145</v>
      </c>
      <c r="C2" t="s">
        <v>142</v>
      </c>
      <c r="E2" t="s">
        <v>189</v>
      </c>
    </row>
    <row r="3" spans="1:5" x14ac:dyDescent="0.25">
      <c r="A3" s="55" t="s">
        <v>146</v>
      </c>
      <c r="B3" s="55" t="s">
        <v>147</v>
      </c>
      <c r="C3" t="s">
        <v>148</v>
      </c>
      <c r="E3" t="s">
        <v>190</v>
      </c>
    </row>
    <row r="4" spans="1:5" x14ac:dyDescent="0.25">
      <c r="A4" s="55" t="s">
        <v>149</v>
      </c>
      <c r="B4" s="55" t="s">
        <v>150</v>
      </c>
      <c r="C4" t="s">
        <v>159</v>
      </c>
    </row>
    <row r="5" spans="1:5" x14ac:dyDescent="0.25">
      <c r="A5" s="55" t="s">
        <v>151</v>
      </c>
      <c r="B5" s="55" t="s">
        <v>152</v>
      </c>
      <c r="C5" t="s">
        <v>153</v>
      </c>
      <c r="E5" t="s">
        <v>212</v>
      </c>
    </row>
    <row r="6" spans="1:5" x14ac:dyDescent="0.25">
      <c r="A6" s="55" t="s">
        <v>154</v>
      </c>
      <c r="B6" s="55" t="s">
        <v>155</v>
      </c>
      <c r="C6" t="s">
        <v>158</v>
      </c>
      <c r="E6" t="s">
        <v>189</v>
      </c>
    </row>
    <row r="7" spans="1:5" x14ac:dyDescent="0.25">
      <c r="A7" s="55" t="s">
        <v>156</v>
      </c>
      <c r="B7" s="55" t="s">
        <v>157</v>
      </c>
      <c r="C7" t="s">
        <v>160</v>
      </c>
      <c r="E7" t="s">
        <v>190</v>
      </c>
    </row>
    <row r="8" spans="1:5" x14ac:dyDescent="0.25">
      <c r="A8" s="55" t="s">
        <v>161</v>
      </c>
      <c r="B8" s="55" t="s">
        <v>162</v>
      </c>
      <c r="C8" t="s">
        <v>163</v>
      </c>
    </row>
    <row r="9" spans="1:5" x14ac:dyDescent="0.25">
      <c r="A9" s="55" t="s">
        <v>164</v>
      </c>
      <c r="B9" s="55" t="s">
        <v>183</v>
      </c>
      <c r="C9" t="s">
        <v>165</v>
      </c>
    </row>
    <row r="10" spans="1:5" x14ac:dyDescent="0.25">
      <c r="A10" s="55" t="s">
        <v>166</v>
      </c>
      <c r="B10" s="55" t="s">
        <v>167</v>
      </c>
      <c r="C10" t="s">
        <v>168</v>
      </c>
    </row>
    <row r="11" spans="1:5" x14ac:dyDescent="0.25">
      <c r="A11" s="55" t="s">
        <v>169</v>
      </c>
      <c r="B11" s="55" t="s">
        <v>170</v>
      </c>
      <c r="C11" t="s">
        <v>159</v>
      </c>
    </row>
    <row r="12" spans="1:5" x14ac:dyDescent="0.25">
      <c r="A12" s="55" t="s">
        <v>171</v>
      </c>
      <c r="B12" s="55" t="s">
        <v>172</v>
      </c>
      <c r="C12" t="s">
        <v>192</v>
      </c>
    </row>
    <row r="13" spans="1:5" x14ac:dyDescent="0.25">
      <c r="A13" s="55" t="s">
        <v>173</v>
      </c>
      <c r="B13" s="55" t="s">
        <v>174</v>
      </c>
      <c r="C13" t="s">
        <v>175</v>
      </c>
    </row>
    <row r="14" spans="1:5" x14ac:dyDescent="0.25">
      <c r="A14" s="55" t="s">
        <v>184</v>
      </c>
      <c r="B14" s="55" t="s">
        <v>185</v>
      </c>
      <c r="C14" t="s">
        <v>176</v>
      </c>
    </row>
    <row r="15" spans="1:5" x14ac:dyDescent="0.25">
      <c r="A15" s="55" t="s">
        <v>177</v>
      </c>
      <c r="B15" s="55" t="s">
        <v>178</v>
      </c>
      <c r="C15" t="s">
        <v>179</v>
      </c>
    </row>
    <row r="16" spans="1:5" x14ac:dyDescent="0.25">
      <c r="A16" s="55" t="s">
        <v>180</v>
      </c>
      <c r="B16" s="55" t="s">
        <v>181</v>
      </c>
      <c r="C16" t="s">
        <v>182</v>
      </c>
    </row>
    <row r="17" spans="1:2" x14ac:dyDescent="0.25">
      <c r="A17" s="55"/>
      <c r="B17" s="55"/>
    </row>
    <row r="18" spans="1:2" x14ac:dyDescent="0.25">
      <c r="A18" s="55"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Revenue Service Rate Input</vt:lpstr>
      <vt:lpstr>(2) Final Rate Calculations</vt:lpstr>
      <vt:lpstr>References</vt:lpstr>
      <vt:lpstr>'(1) Revenue Service Rate Input'!Print_Area</vt:lpstr>
      <vt:lpstr>'(2) Final Rate Calculations'!Print_Area</vt:lpstr>
      <vt:lpstr>'(1) Revenue Service Rate Input'!Print_Titles</vt:lpstr>
      <vt:lpstr>'(2) Final Rate Calculations'!Print_Titles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Perez</dc:creator>
  <cp:lastModifiedBy>Mark Perez</cp:lastModifiedBy>
  <cp:lastPrinted>2016-03-15T20:38:32Z</cp:lastPrinted>
  <dcterms:created xsi:type="dcterms:W3CDTF">2016-03-08T23:54:28Z</dcterms:created>
  <dcterms:modified xsi:type="dcterms:W3CDTF">2016-03-15T21:56:22Z</dcterms:modified>
</cp:coreProperties>
</file>